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6" activeTab="0"/>
  </bookViews>
  <sheets>
    <sheet name="Свод2" sheetId="1" r:id="rId1"/>
  </sheets>
  <definedNames>
    <definedName name="_xlnm.Print_Titles" localSheetId="0">'Свод2'!$4:$11</definedName>
  </definedNames>
  <calcPr fullCalcOnLoad="1"/>
</workbook>
</file>

<file path=xl/sharedStrings.xml><?xml version="1.0" encoding="utf-8"?>
<sst xmlns="http://schemas.openxmlformats.org/spreadsheetml/2006/main" count="113" uniqueCount="112">
  <si>
    <t>№ п/п</t>
  </si>
  <si>
    <t>Остаток нерассмотренных дел на начало отчетного периода (показатель в течение года не меняется)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</si>
  <si>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</si>
  <si>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</si>
  <si>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</si>
  <si>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</si>
  <si>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передано 
по подведомственности</t>
  </si>
  <si>
    <t>Взыскано штрафов на сумму, всего (рублей)</t>
  </si>
  <si>
    <t>Всего</t>
  </si>
  <si>
    <t>Постановлений прокурора</t>
  </si>
  <si>
    <t xml:space="preserve">Городских округов и муниципальных районов 
</t>
  </si>
  <si>
    <t>Поселений</t>
  </si>
  <si>
    <t>Количество</t>
  </si>
  <si>
    <t>Предупреждение</t>
  </si>
  <si>
    <t>Штраф</t>
  </si>
  <si>
    <t>С назначением 
административного наказания</t>
  </si>
  <si>
    <t>Рассмотрено судом жалоб, всего</t>
  </si>
  <si>
    <t>Оставлено постановление без изменения</t>
  </si>
  <si>
    <t xml:space="preserve">Изменено постановление  </t>
  </si>
  <si>
    <t>Возвращено дело 
на новое рассмотрение</t>
  </si>
  <si>
    <t xml:space="preserve">Из них принято 
решение судом </t>
  </si>
  <si>
    <t xml:space="preserve">Из них </t>
  </si>
  <si>
    <t>На сумму 
( рублей )</t>
  </si>
  <si>
    <t>отменено
постанов-
лений</t>
  </si>
  <si>
    <t>полиция общественной
безопасности</t>
  </si>
  <si>
    <t>Алеутский МР</t>
  </si>
  <si>
    <t>Никольское СП</t>
  </si>
  <si>
    <t>Елизовский МР</t>
  </si>
  <si>
    <t>Вулканное ГП</t>
  </si>
  <si>
    <t>Елизовское ГП</t>
  </si>
  <si>
    <t>Корякское СП</t>
  </si>
  <si>
    <t>Раздольненское СП</t>
  </si>
  <si>
    <t>Николаевское СП</t>
  </si>
  <si>
    <t>Паратунское СП</t>
  </si>
  <si>
    <t>Пионерское СП</t>
  </si>
  <si>
    <t>Новолесновское СП</t>
  </si>
  <si>
    <t>Начикинское СП</t>
  </si>
  <si>
    <t>Мильковский МР</t>
  </si>
  <si>
    <t>Мильковское СП</t>
  </si>
  <si>
    <t>Атласовское СП</t>
  </si>
  <si>
    <t>Соболевский МР</t>
  </si>
  <si>
    <t>Соболевский СП</t>
  </si>
  <si>
    <t>Устьевое СП</t>
  </si>
  <si>
    <t>Крутогоровское СП</t>
  </si>
  <si>
    <t>Усть-Большерецкий МР</t>
  </si>
  <si>
    <t>Усть-Большерецкое СП</t>
  </si>
  <si>
    <t>Октябрьское СП</t>
  </si>
  <si>
    <t>Озерновское ГП</t>
  </si>
  <si>
    <t>Кавалерское СП</t>
  </si>
  <si>
    <t>Запорожское СП</t>
  </si>
  <si>
    <t>Усть-Камчатский МР</t>
  </si>
  <si>
    <t>Усть-Камчатское СП</t>
  </si>
  <si>
    <t>Ключевское СП</t>
  </si>
  <si>
    <t>Козыревское СП</t>
  </si>
  <si>
    <t>Карагинский МР</t>
  </si>
  <si>
    <t>ГП "поселок Оссора"</t>
  </si>
  <si>
    <t>СП "село Карага"</t>
  </si>
  <si>
    <t>СП "село Тымлат"</t>
  </si>
  <si>
    <t>СП "село Ивашка"</t>
  </si>
  <si>
    <t>СП "село Кострома"</t>
  </si>
  <si>
    <t>СП "село Ильпырское"</t>
  </si>
  <si>
    <t>Олюторский МР</t>
  </si>
  <si>
    <t>СП "село Тиличики"</t>
  </si>
  <si>
    <t>СП "село Вывенка"</t>
  </si>
  <si>
    <t>СП "село Хаилино"</t>
  </si>
  <si>
    <t>СП "село Апука"</t>
  </si>
  <si>
    <t>СП "село Ачай-Ваям"</t>
  </si>
  <si>
    <t>СП "село Пахачи"</t>
  </si>
  <si>
    <t>Пенжинский МР</t>
  </si>
  <si>
    <t>СП "село Каменское"</t>
  </si>
  <si>
    <t>СП "село Манилы"</t>
  </si>
  <si>
    <t>СП "село Слаутное"</t>
  </si>
  <si>
    <t>СП "село Таловка"</t>
  </si>
  <si>
    <t>СП "село Аянка"</t>
  </si>
  <si>
    <t>Тигильский МР</t>
  </si>
  <si>
    <t>СП "село Тигиль"</t>
  </si>
  <si>
    <t>СП "село Усть-Хайрюзово"</t>
  </si>
  <si>
    <t>СП "село Седанка"</t>
  </si>
  <si>
    <t>СП "село Ковран"</t>
  </si>
  <si>
    <t>СП "село Воямполка"</t>
  </si>
  <si>
    <t>СП "село Хайрюзово"</t>
  </si>
  <si>
    <t>СП "село Лесная"</t>
  </si>
  <si>
    <t>Быстринский МР</t>
  </si>
  <si>
    <t>Эссовское СП</t>
  </si>
  <si>
    <t>Анавгайское СП</t>
  </si>
  <si>
    <t>Вилючинский ГО</t>
  </si>
  <si>
    <t>Статья 4</t>
  </si>
  <si>
    <t>Статья 10</t>
  </si>
  <si>
    <t>Статья 10.1</t>
  </si>
  <si>
    <t>Статья 11</t>
  </si>
  <si>
    <t>Статья 11.1</t>
  </si>
  <si>
    <t>Статья 14</t>
  </si>
  <si>
    <t>Прекращено производство 
по делу</t>
  </si>
  <si>
    <t>Статья 7.8</t>
  </si>
  <si>
    <t>Апачинское СП</t>
  </si>
  <si>
    <t>Сумма штрафов  обжалованных и отменённых постановлений административной комиссии (рубли)</t>
  </si>
  <si>
    <t>Новоавачинское СП</t>
  </si>
  <si>
    <t xml:space="preserve">Муниципальное образование </t>
  </si>
  <si>
    <t>Поступило материалов и дел 
об административных правонарушениях 
в административную комиссию</t>
  </si>
  <si>
    <t>материалов и протоколов, составленных должностными лицами</t>
  </si>
  <si>
    <t>П-Камчатский ГО</t>
  </si>
  <si>
    <t>ГО "п. Палана"</t>
  </si>
  <si>
    <t>СП "село Ср. Пахачи"</t>
  </si>
  <si>
    <t>Возвращено материалов</t>
  </si>
  <si>
    <t xml:space="preserve">Прекращено по малозначительности </t>
  </si>
  <si>
    <t>Прекращено по иным основаниям</t>
  </si>
  <si>
    <t>Рассмотрено  протестов</t>
  </si>
  <si>
    <t>Из рассмотренных
протестов удовлетворено</t>
  </si>
  <si>
    <t>Количество постановлений административной комиссии  находящихся в ССП</t>
  </si>
  <si>
    <t>ИТОГО</t>
  </si>
  <si>
    <t xml:space="preserve"> ОТЧЕТ  за 2018  год
Об осуществлении органами местного самоуправления муниципальных образований в Камчатском крае государственных полномочий Камчатского края по созданию административных комиссий и привлечению к административной ответственности  в соответствии с  Законом Камчатского края от 19.12.2008 № 209   "Об административных правонарушениях"</t>
  </si>
  <si>
    <t>1414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</si>
</sst>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&quot;р.&quot;"/>
    <numFmt numFmtId="179" formatCode="#,##0.00_р_."/>
    <numFmt numFmtId="180" formatCode="0.000"/>
    <numFmt numFmtId="181" formatCode="0.0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_ ;\-#,##0\ "/>
    <numFmt numFmtId="186" formatCode="#,##0.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22" fillId="0" borderId="10" xfId="0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2" fillId="24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81" fontId="22" fillId="0" borderId="10" xfId="0" applyNumberFormat="1" applyFont="1" applyBorder="1" applyAlignment="1">
      <alignment horizontal="center"/>
    </xf>
    <xf numFmtId="181" fontId="22" fillId="0" borderId="10" xfId="58" applyNumberFormat="1" applyFont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81" fontId="22" fillId="0" borderId="10" xfId="0" applyNumberFormat="1" applyFont="1" applyBorder="1" applyAlignment="1">
      <alignment horizontal="center" vertical="center"/>
    </xf>
    <xf numFmtId="181" fontId="22" fillId="0" borderId="10" xfId="58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/>
    </xf>
    <xf numFmtId="0" fontId="22" fillId="24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/>
    </xf>
    <xf numFmtId="185" fontId="22" fillId="0" borderId="10" xfId="58" applyNumberFormat="1" applyFont="1" applyBorder="1" applyAlignment="1">
      <alignment horizontal="center"/>
    </xf>
    <xf numFmtId="185" fontId="22" fillId="0" borderId="12" xfId="58" applyNumberFormat="1" applyFont="1" applyBorder="1" applyAlignment="1">
      <alignment horizontal="center"/>
    </xf>
    <xf numFmtId="185" fontId="22" fillId="0" borderId="10" xfId="58" applyNumberFormat="1" applyFont="1" applyBorder="1" applyAlignment="1">
      <alignment horizontal="center" vertical="center"/>
    </xf>
    <xf numFmtId="185" fontId="22" fillId="0" borderId="12" xfId="58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" fontId="31" fillId="0" borderId="10" xfId="0" applyNumberFormat="1" applyFont="1" applyBorder="1" applyAlignment="1">
      <alignment horizontal="center"/>
    </xf>
    <xf numFmtId="1" fontId="21" fillId="24" borderId="13" xfId="0" applyNumberFormat="1" applyFont="1" applyFill="1" applyBorder="1" applyAlignment="1">
      <alignment horizontal="center"/>
    </xf>
    <xf numFmtId="181" fontId="21" fillId="24" borderId="13" xfId="0" applyNumberFormat="1" applyFont="1" applyFill="1" applyBorder="1" applyAlignment="1">
      <alignment horizontal="center"/>
    </xf>
    <xf numFmtId="181" fontId="21" fillId="24" borderId="13" xfId="58" applyNumberFormat="1" applyFont="1" applyFill="1" applyBorder="1" applyAlignment="1">
      <alignment horizontal="center"/>
    </xf>
    <xf numFmtId="49" fontId="21" fillId="24" borderId="13" xfId="0" applyNumberFormat="1" applyFont="1" applyFill="1" applyBorder="1" applyAlignment="1">
      <alignment horizontal="center"/>
    </xf>
    <xf numFmtId="1" fontId="22" fillId="0" borderId="14" xfId="0" applyNumberFormat="1" applyFont="1" applyBorder="1" applyAlignment="1">
      <alignment horizontal="center"/>
    </xf>
    <xf numFmtId="1" fontId="22" fillId="24" borderId="14" xfId="0" applyNumberFormat="1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/>
    </xf>
    <xf numFmtId="181" fontId="22" fillId="0" borderId="14" xfId="0" applyNumberFormat="1" applyFont="1" applyBorder="1" applyAlignment="1">
      <alignment horizontal="center"/>
    </xf>
    <xf numFmtId="181" fontId="22" fillId="0" borderId="14" xfId="58" applyNumberFormat="1" applyFont="1" applyBorder="1" applyAlignment="1">
      <alignment horizontal="center"/>
    </xf>
    <xf numFmtId="185" fontId="22" fillId="0" borderId="14" xfId="58" applyNumberFormat="1" applyFont="1" applyBorder="1" applyAlignment="1">
      <alignment horizontal="center"/>
    </xf>
    <xf numFmtId="185" fontId="22" fillId="0" borderId="15" xfId="58" applyNumberFormat="1" applyFont="1" applyBorder="1" applyAlignment="1">
      <alignment horizontal="center"/>
    </xf>
    <xf numFmtId="185" fontId="30" fillId="0" borderId="10" xfId="58" applyNumberFormat="1" applyFont="1" applyBorder="1" applyAlignment="1">
      <alignment horizontal="center"/>
    </xf>
    <xf numFmtId="185" fontId="32" fillId="0" borderId="10" xfId="58" applyNumberFormat="1" applyFont="1" applyBorder="1" applyAlignment="1">
      <alignment horizontal="center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7" xfId="0" applyNumberFormat="1" applyFont="1" applyFill="1" applyBorder="1" applyAlignment="1">
      <alignment horizontal="center" vertical="center"/>
    </xf>
    <xf numFmtId="0" fontId="21" fillId="24" borderId="18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0" fillId="0" borderId="19" xfId="0" applyFont="1" applyBorder="1" applyAlignment="1">
      <alignment vertical="justify"/>
    </xf>
    <xf numFmtId="0" fontId="21" fillId="0" borderId="20" xfId="0" applyFont="1" applyFill="1" applyBorder="1" applyAlignment="1">
      <alignment horizontal="center" vertical="center" wrapText="1"/>
    </xf>
    <xf numFmtId="1" fontId="22" fillId="0" borderId="21" xfId="0" applyNumberFormat="1" applyFont="1" applyBorder="1" applyAlignment="1">
      <alignment horizontal="center"/>
    </xf>
    <xf numFmtId="1" fontId="22" fillId="24" borderId="21" xfId="0" applyNumberFormat="1" applyFont="1" applyFill="1" applyBorder="1" applyAlignment="1">
      <alignment horizontal="center"/>
    </xf>
    <xf numFmtId="1" fontId="22" fillId="0" borderId="21" xfId="0" applyNumberFormat="1" applyFont="1" applyFill="1" applyBorder="1" applyAlignment="1">
      <alignment horizontal="center"/>
    </xf>
    <xf numFmtId="181" fontId="22" fillId="0" borderId="21" xfId="0" applyNumberFormat="1" applyFont="1" applyBorder="1" applyAlignment="1">
      <alignment horizontal="center"/>
    </xf>
    <xf numFmtId="181" fontId="22" fillId="0" borderId="21" xfId="58" applyNumberFormat="1" applyFont="1" applyBorder="1" applyAlignment="1">
      <alignment horizontal="center"/>
    </xf>
    <xf numFmtId="185" fontId="22" fillId="0" borderId="21" xfId="58" applyNumberFormat="1" applyFont="1" applyBorder="1" applyAlignment="1">
      <alignment horizontal="center"/>
    </xf>
    <xf numFmtId="185" fontId="22" fillId="0" borderId="22" xfId="58" applyNumberFormat="1" applyFont="1" applyBorder="1" applyAlignment="1">
      <alignment horizontal="center"/>
    </xf>
    <xf numFmtId="0" fontId="20" fillId="0" borderId="23" xfId="0" applyFont="1" applyBorder="1" applyAlignment="1">
      <alignment vertical="justify"/>
    </xf>
    <xf numFmtId="0" fontId="21" fillId="0" borderId="24" xfId="0" applyFont="1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1" fillId="0" borderId="26" xfId="0" applyFont="1" applyFill="1" applyBorder="1" applyAlignment="1">
      <alignment horizontal="center" vertical="center" wrapText="1"/>
    </xf>
    <xf numFmtId="185" fontId="22" fillId="0" borderId="27" xfId="58" applyNumberFormat="1" applyFont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185" fontId="22" fillId="0" borderId="28" xfId="58" applyNumberFormat="1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24" borderId="21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4" fontId="22" fillId="0" borderId="21" xfId="0" applyNumberFormat="1" applyFont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185" fontId="22" fillId="0" borderId="30" xfId="58" applyNumberFormat="1" applyFont="1" applyBorder="1" applyAlignment="1">
      <alignment horizontal="center"/>
    </xf>
    <xf numFmtId="0" fontId="21" fillId="0" borderId="29" xfId="0" applyFont="1" applyFill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/>
    </xf>
    <xf numFmtId="0" fontId="21" fillId="25" borderId="31" xfId="0" applyFont="1" applyFill="1" applyBorder="1" applyAlignment="1">
      <alignment horizontal="center" vertical="center" wrapText="1"/>
    </xf>
    <xf numFmtId="0" fontId="25" fillId="25" borderId="32" xfId="0" applyFont="1" applyFill="1" applyBorder="1" applyAlignment="1">
      <alignment horizontal="center"/>
    </xf>
    <xf numFmtId="1" fontId="25" fillId="25" borderId="32" xfId="0" applyNumberFormat="1" applyFont="1" applyFill="1" applyBorder="1" applyAlignment="1">
      <alignment horizontal="center"/>
    </xf>
    <xf numFmtId="4" fontId="25" fillId="25" borderId="32" xfId="0" applyNumberFormat="1" applyFont="1" applyFill="1" applyBorder="1" applyAlignment="1">
      <alignment horizontal="center"/>
    </xf>
    <xf numFmtId="1" fontId="25" fillId="25" borderId="33" xfId="0" applyNumberFormat="1" applyFont="1" applyFill="1" applyBorder="1" applyAlignment="1">
      <alignment horizontal="center"/>
    </xf>
    <xf numFmtId="0" fontId="26" fillId="25" borderId="31" xfId="0" applyFont="1" applyFill="1" applyBorder="1" applyAlignment="1">
      <alignment horizontal="center"/>
    </xf>
    <xf numFmtId="0" fontId="26" fillId="25" borderId="32" xfId="0" applyFont="1" applyFill="1" applyBorder="1" applyAlignment="1">
      <alignment horizontal="center"/>
    </xf>
    <xf numFmtId="0" fontId="26" fillId="25" borderId="33" xfId="0" applyFont="1" applyFill="1" applyBorder="1" applyAlignment="1">
      <alignment horizontal="center"/>
    </xf>
    <xf numFmtId="0" fontId="21" fillId="25" borderId="31" xfId="0" applyFont="1" applyFill="1" applyBorder="1" applyAlignment="1">
      <alignment horizontal="center"/>
    </xf>
    <xf numFmtId="1" fontId="22" fillId="25" borderId="32" xfId="0" applyNumberFormat="1" applyFont="1" applyFill="1" applyBorder="1" applyAlignment="1">
      <alignment horizontal="center"/>
    </xf>
    <xf numFmtId="1" fontId="22" fillId="25" borderId="33" xfId="0" applyNumberFormat="1" applyFont="1" applyFill="1" applyBorder="1" applyAlignment="1">
      <alignment horizontal="center"/>
    </xf>
    <xf numFmtId="0" fontId="22" fillId="25" borderId="31" xfId="0" applyFont="1" applyFill="1" applyBorder="1" applyAlignment="1">
      <alignment horizontal="center"/>
    </xf>
    <xf numFmtId="0" fontId="21" fillId="25" borderId="34" xfId="0" applyFont="1" applyFill="1" applyBorder="1" applyAlignment="1">
      <alignment horizontal="center" vertical="center" wrapText="1"/>
    </xf>
    <xf numFmtId="1" fontId="22" fillId="25" borderId="25" xfId="0" applyNumberFormat="1" applyFont="1" applyFill="1" applyBorder="1" applyAlignment="1">
      <alignment horizontal="center"/>
    </xf>
    <xf numFmtId="181" fontId="22" fillId="25" borderId="25" xfId="0" applyNumberFormat="1" applyFont="1" applyFill="1" applyBorder="1" applyAlignment="1">
      <alignment horizontal="center"/>
    </xf>
    <xf numFmtId="181" fontId="22" fillId="25" borderId="25" xfId="58" applyNumberFormat="1" applyFont="1" applyFill="1" applyBorder="1" applyAlignment="1">
      <alignment horizontal="center"/>
    </xf>
    <xf numFmtId="185" fontId="22" fillId="25" borderId="25" xfId="58" applyNumberFormat="1" applyFont="1" applyFill="1" applyBorder="1" applyAlignment="1">
      <alignment horizontal="center"/>
    </xf>
    <xf numFmtId="185" fontId="22" fillId="25" borderId="35" xfId="58" applyNumberFormat="1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24" borderId="37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181" fontId="22" fillId="0" borderId="37" xfId="0" applyNumberFormat="1" applyFont="1" applyBorder="1" applyAlignment="1">
      <alignment horizontal="center"/>
    </xf>
    <xf numFmtId="181" fontId="22" fillId="0" borderId="37" xfId="58" applyNumberFormat="1" applyFont="1" applyBorder="1" applyAlignment="1">
      <alignment horizontal="center"/>
    </xf>
    <xf numFmtId="185" fontId="22" fillId="0" borderId="37" xfId="58" applyNumberFormat="1" applyFont="1" applyBorder="1" applyAlignment="1">
      <alignment horizontal="center"/>
    </xf>
    <xf numFmtId="185" fontId="22" fillId="0" borderId="38" xfId="58" applyNumberFormat="1" applyFon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181" fontId="22" fillId="0" borderId="14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81" fontId="22" fillId="0" borderId="14" xfId="58" applyNumberFormat="1" applyFont="1" applyBorder="1" applyAlignment="1">
      <alignment horizontal="center" vertical="center"/>
    </xf>
    <xf numFmtId="185" fontId="22" fillId="0" borderId="14" xfId="58" applyNumberFormat="1" applyFont="1" applyBorder="1" applyAlignment="1">
      <alignment horizontal="center" vertical="center"/>
    </xf>
    <xf numFmtId="185" fontId="22" fillId="0" borderId="15" xfId="58" applyNumberFormat="1" applyFont="1" applyBorder="1" applyAlignment="1">
      <alignment horizontal="center" vertical="center"/>
    </xf>
    <xf numFmtId="0" fontId="22" fillId="25" borderId="32" xfId="0" applyFont="1" applyFill="1" applyBorder="1" applyAlignment="1">
      <alignment horizontal="center"/>
    </xf>
    <xf numFmtId="1" fontId="30" fillId="0" borderId="14" xfId="0" applyNumberFormat="1" applyFont="1" applyBorder="1" applyAlignment="1">
      <alignment horizontal="center"/>
    </xf>
    <xf numFmtId="1" fontId="22" fillId="0" borderId="37" xfId="0" applyNumberFormat="1" applyFont="1" applyBorder="1" applyAlignment="1">
      <alignment horizontal="center"/>
    </xf>
    <xf numFmtId="1" fontId="22" fillId="24" borderId="37" xfId="0" applyNumberFormat="1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22" fillId="0" borderId="37" xfId="0" applyNumberFormat="1" applyFont="1" applyBorder="1" applyAlignment="1">
      <alignment horizontal="center"/>
    </xf>
    <xf numFmtId="0" fontId="22" fillId="0" borderId="14" xfId="0" applyNumberFormat="1" applyFont="1" applyBorder="1" applyAlignment="1">
      <alignment horizontal="center"/>
    </xf>
    <xf numFmtId="0" fontId="22" fillId="24" borderId="14" xfId="0" applyNumberFormat="1" applyFont="1" applyFill="1" applyBorder="1" applyAlignment="1">
      <alignment horizontal="center"/>
    </xf>
    <xf numFmtId="185" fontId="22" fillId="26" borderId="14" xfId="58" applyNumberFormat="1" applyFont="1" applyFill="1" applyBorder="1" applyAlignment="1">
      <alignment horizontal="center"/>
    </xf>
    <xf numFmtId="185" fontId="22" fillId="26" borderId="15" xfId="58" applyNumberFormat="1" applyFont="1" applyFill="1" applyBorder="1" applyAlignment="1">
      <alignment horizontal="center"/>
    </xf>
    <xf numFmtId="0" fontId="22" fillId="25" borderId="32" xfId="0" applyNumberFormat="1" applyFont="1" applyFill="1" applyBorder="1" applyAlignment="1" applyProtection="1">
      <alignment horizontal="center"/>
      <protection locked="0"/>
    </xf>
    <xf numFmtId="0" fontId="22" fillId="25" borderId="32" xfId="0" applyNumberFormat="1" applyFont="1" applyFill="1" applyBorder="1" applyAlignment="1" applyProtection="1">
      <alignment horizontal="center"/>
      <protection hidden="1" locked="0"/>
    </xf>
    <xf numFmtId="4" fontId="22" fillId="0" borderId="37" xfId="0" applyNumberFormat="1" applyFont="1" applyBorder="1" applyAlignment="1">
      <alignment horizontal="center"/>
    </xf>
    <xf numFmtId="1" fontId="21" fillId="25" borderId="32" xfId="0" applyNumberFormat="1" applyFont="1" applyFill="1" applyBorder="1" applyAlignment="1">
      <alignment horizontal="center"/>
    </xf>
    <xf numFmtId="0" fontId="22" fillId="25" borderId="33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2" fillId="26" borderId="21" xfId="0" applyNumberFormat="1" applyFont="1" applyFill="1" applyBorder="1" applyAlignment="1">
      <alignment horizontal="center"/>
    </xf>
    <xf numFmtId="0" fontId="22" fillId="24" borderId="21" xfId="0" applyNumberFormat="1" applyFont="1" applyFill="1" applyBorder="1" applyAlignment="1">
      <alignment horizontal="center"/>
    </xf>
    <xf numFmtId="181" fontId="22" fillId="27" borderId="21" xfId="0" applyNumberFormat="1" applyFont="1" applyFill="1" applyBorder="1" applyAlignment="1">
      <alignment horizontal="center"/>
    </xf>
    <xf numFmtId="185" fontId="22" fillId="0" borderId="21" xfId="58" applyNumberFormat="1" applyFont="1" applyFill="1" applyBorder="1" applyAlignment="1">
      <alignment horizontal="center"/>
    </xf>
    <xf numFmtId="185" fontId="21" fillId="24" borderId="13" xfId="0" applyNumberFormat="1" applyFont="1" applyFill="1" applyBorder="1" applyAlignment="1">
      <alignment horizontal="center"/>
    </xf>
    <xf numFmtId="185" fontId="21" fillId="24" borderId="40" xfId="0" applyNumberFormat="1" applyFont="1" applyFill="1" applyBorder="1" applyAlignment="1">
      <alignment horizontal="center"/>
    </xf>
    <xf numFmtId="0" fontId="21" fillId="25" borderId="32" xfId="0" applyFont="1" applyFill="1" applyBorder="1" applyAlignment="1">
      <alignment horizontal="center"/>
    </xf>
    <xf numFmtId="4" fontId="21" fillId="25" borderId="32" xfId="0" applyNumberFormat="1" applyFont="1" applyFill="1" applyBorder="1" applyAlignment="1">
      <alignment horizontal="center"/>
    </xf>
    <xf numFmtId="0" fontId="21" fillId="24" borderId="37" xfId="0" applyNumberFormat="1" applyFont="1" applyFill="1" applyBorder="1" applyAlignment="1">
      <alignment horizontal="center"/>
    </xf>
    <xf numFmtId="0" fontId="21" fillId="0" borderId="37" xfId="0" applyNumberFormat="1" applyFont="1" applyBorder="1" applyAlignment="1">
      <alignment horizontal="center"/>
    </xf>
    <xf numFmtId="181" fontId="21" fillId="0" borderId="37" xfId="0" applyNumberFormat="1" applyFont="1" applyBorder="1" applyAlignment="1">
      <alignment horizontal="center"/>
    </xf>
    <xf numFmtId="181" fontId="21" fillId="0" borderId="37" xfId="58" applyNumberFormat="1" applyFont="1" applyBorder="1" applyAlignment="1">
      <alignment horizontal="center"/>
    </xf>
    <xf numFmtId="185" fontId="21" fillId="0" borderId="37" xfId="58" applyNumberFormat="1" applyFont="1" applyBorder="1" applyAlignment="1">
      <alignment horizontal="center"/>
    </xf>
    <xf numFmtId="0" fontId="21" fillId="25" borderId="32" xfId="0" applyNumberFormat="1" applyFont="1" applyFill="1" applyBorder="1" applyAlignment="1" applyProtection="1">
      <alignment horizontal="center"/>
      <protection hidden="1" locked="0"/>
    </xf>
    <xf numFmtId="1" fontId="22" fillId="24" borderId="13" xfId="0" applyNumberFormat="1" applyFont="1" applyFill="1" applyBorder="1" applyAlignment="1">
      <alignment horizontal="center"/>
    </xf>
    <xf numFmtId="0" fontId="30" fillId="24" borderId="14" xfId="0" applyFont="1" applyFill="1" applyBorder="1" applyAlignment="1">
      <alignment horizontal="center"/>
    </xf>
    <xf numFmtId="185" fontId="30" fillId="0" borderId="14" xfId="58" applyNumberFormat="1" applyFont="1" applyBorder="1" applyAlignment="1">
      <alignment horizontal="center"/>
    </xf>
    <xf numFmtId="181" fontId="22" fillId="26" borderId="14" xfId="58" applyNumberFormat="1" applyFont="1" applyFill="1" applyBorder="1" applyAlignment="1">
      <alignment horizontal="center"/>
    </xf>
    <xf numFmtId="185" fontId="25" fillId="25" borderId="32" xfId="0" applyNumberFormat="1" applyFont="1" applyFill="1" applyBorder="1" applyAlignment="1">
      <alignment horizontal="center"/>
    </xf>
    <xf numFmtId="185" fontId="21" fillId="25" borderId="32" xfId="0" applyNumberFormat="1" applyFont="1" applyFill="1" applyBorder="1" applyAlignment="1">
      <alignment horizontal="center"/>
    </xf>
    <xf numFmtId="181" fontId="21" fillId="25" borderId="32" xfId="0" applyNumberFormat="1" applyFont="1" applyFill="1" applyBorder="1" applyAlignment="1">
      <alignment horizontal="center"/>
    </xf>
    <xf numFmtId="181" fontId="25" fillId="25" borderId="32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 textRotation="90" wrapText="1"/>
    </xf>
    <xf numFmtId="0" fontId="21" fillId="0" borderId="41" xfId="0" applyFont="1" applyBorder="1" applyAlignment="1">
      <alignment horizontal="center" textRotation="90" wrapText="1"/>
    </xf>
    <xf numFmtId="0" fontId="21" fillId="0" borderId="42" xfId="0" applyFont="1" applyBorder="1" applyAlignment="1">
      <alignment horizontal="center" textRotation="90" wrapText="1"/>
    </xf>
    <xf numFmtId="0" fontId="21" fillId="0" borderId="18" xfId="0" applyFont="1" applyBorder="1" applyAlignment="1">
      <alignment horizontal="center" textRotation="90" wrapText="1"/>
    </xf>
    <xf numFmtId="0" fontId="21" fillId="0" borderId="43" xfId="0" applyFont="1" applyBorder="1" applyAlignment="1">
      <alignment horizontal="center" textRotation="90" wrapText="1"/>
    </xf>
    <xf numFmtId="0" fontId="21" fillId="0" borderId="44" xfId="0" applyFont="1" applyBorder="1" applyAlignment="1">
      <alignment horizontal="center" textRotation="90" wrapText="1"/>
    </xf>
    <xf numFmtId="0" fontId="19" fillId="0" borderId="0" xfId="0" applyFont="1" applyAlignment="1">
      <alignment horizontal="center" vertical="top" wrapText="1"/>
    </xf>
    <xf numFmtId="0" fontId="21" fillId="0" borderId="45" xfId="0" applyFont="1" applyBorder="1" applyAlignment="1">
      <alignment horizontal="center" textRotation="90" wrapText="1"/>
    </xf>
    <xf numFmtId="0" fontId="21" fillId="0" borderId="10" xfId="0" applyFont="1" applyBorder="1" applyAlignment="1">
      <alignment horizontal="center" textRotation="90" wrapText="1"/>
    </xf>
    <xf numFmtId="0" fontId="21" fillId="0" borderId="37" xfId="0" applyFont="1" applyBorder="1" applyAlignment="1">
      <alignment horizontal="center" textRotation="90" wrapText="1"/>
    </xf>
    <xf numFmtId="49" fontId="21" fillId="0" borderId="10" xfId="0" applyNumberFormat="1" applyFont="1" applyBorder="1" applyAlignment="1">
      <alignment horizontal="center" textRotation="90" wrapText="1" shrinkToFit="1"/>
    </xf>
    <xf numFmtId="49" fontId="21" fillId="0" borderId="37" xfId="0" applyNumberFormat="1" applyFont="1" applyBorder="1" applyAlignment="1">
      <alignment horizontal="center" textRotation="90" wrapText="1" shrinkToFit="1"/>
    </xf>
    <xf numFmtId="0" fontId="21" fillId="0" borderId="45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7" xfId="0" applyFont="1" applyBorder="1" applyAlignment="1">
      <alignment horizontal="center" textRotation="89" wrapText="1"/>
    </xf>
    <xf numFmtId="0" fontId="21" fillId="0" borderId="41" xfId="0" applyFont="1" applyBorder="1" applyAlignment="1">
      <alignment horizontal="center" textRotation="89" wrapText="1"/>
    </xf>
    <xf numFmtId="0" fontId="21" fillId="0" borderId="42" xfId="0" applyFont="1" applyBorder="1" applyAlignment="1">
      <alignment horizontal="center" textRotation="89" wrapText="1"/>
    </xf>
    <xf numFmtId="0" fontId="21" fillId="0" borderId="37" xfId="0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textRotation="90" wrapText="1"/>
    </xf>
    <xf numFmtId="49" fontId="21" fillId="0" borderId="37" xfId="0" applyNumberFormat="1" applyFont="1" applyBorder="1" applyAlignment="1">
      <alignment horizontal="center" textRotation="90" wrapText="1"/>
    </xf>
    <xf numFmtId="49" fontId="21" fillId="0" borderId="10" xfId="0" applyNumberFormat="1" applyFont="1" applyBorder="1" applyAlignment="1">
      <alignment horizontal="center" wrapText="1"/>
    </xf>
    <xf numFmtId="0" fontId="24" fillId="0" borderId="37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3" fillId="25" borderId="32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25" borderId="32" xfId="0" applyFont="1" applyFill="1" applyBorder="1" applyAlignment="1">
      <alignment/>
    </xf>
    <xf numFmtId="0" fontId="21" fillId="0" borderId="45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wrapText="1"/>
    </xf>
    <xf numFmtId="49" fontId="21" fillId="24" borderId="37" xfId="0" applyNumberFormat="1" applyFont="1" applyFill="1" applyBorder="1" applyAlignment="1">
      <alignment horizontal="center" wrapText="1"/>
    </xf>
    <xf numFmtId="0" fontId="21" fillId="24" borderId="1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/>
    </xf>
    <xf numFmtId="0" fontId="21" fillId="0" borderId="4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/>
    </xf>
    <xf numFmtId="0" fontId="23" fillId="25" borderId="25" xfId="0" applyFont="1" applyFill="1" applyBorder="1" applyAlignment="1">
      <alignment horizontal="left" vertical="justify" wrapText="1"/>
    </xf>
    <xf numFmtId="0" fontId="23" fillId="25" borderId="25" xfId="0" applyFont="1" applyFill="1" applyBorder="1" applyAlignment="1">
      <alignment/>
    </xf>
    <xf numFmtId="0" fontId="24" fillId="0" borderId="21" xfId="0" applyFont="1" applyFill="1" applyBorder="1" applyAlignment="1">
      <alignment horizontal="left" vertical="justify" wrapText="1"/>
    </xf>
    <xf numFmtId="0" fontId="23" fillId="25" borderId="32" xfId="0" applyFont="1" applyFill="1" applyBorder="1" applyAlignment="1">
      <alignment horizontal="left" vertical="justify" wrapText="1"/>
    </xf>
    <xf numFmtId="0" fontId="24" fillId="0" borderId="14" xfId="0" applyFont="1" applyFill="1" applyBorder="1" applyAlignment="1">
      <alignment horizontal="left" vertical="justify" wrapText="1"/>
    </xf>
    <xf numFmtId="0" fontId="25" fillId="25" borderId="32" xfId="0" applyFont="1" applyFill="1" applyBorder="1" applyAlignment="1">
      <alignment/>
    </xf>
    <xf numFmtId="0" fontId="26" fillId="25" borderId="32" xfId="0" applyFont="1" applyFill="1" applyBorder="1" applyAlignment="1">
      <alignment/>
    </xf>
    <xf numFmtId="0" fontId="21" fillId="24" borderId="47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S78"/>
  <sheetViews>
    <sheetView tabSelected="1" view="pageBreakPreview" zoomScale="70" zoomScaleNormal="75" zoomScaleSheetLayoutView="70" workbookViewId="0" topLeftCell="A1">
      <pane xSplit="5" ySplit="11" topLeftCell="F4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N52" sqref="N52"/>
    </sheetView>
  </sheetViews>
  <sheetFormatPr defaultColWidth="9.125" defaultRowHeight="12.75"/>
  <cols>
    <col min="1" max="1" width="4.50390625" style="23" customWidth="1"/>
    <col min="2" max="2" width="19.125" style="2" customWidth="1"/>
    <col min="3" max="3" width="13.00390625" style="2" customWidth="1"/>
    <col min="4" max="4" width="10.875" style="2" customWidth="1"/>
    <col min="5" max="5" width="7.00390625" style="2" customWidth="1"/>
    <col min="6" max="6" width="5.50390625" style="2" customWidth="1"/>
    <col min="7" max="7" width="10.00390625" style="2" customWidth="1"/>
    <col min="8" max="11" width="7.50390625" style="2" customWidth="1"/>
    <col min="12" max="12" width="5.875" style="2" customWidth="1"/>
    <col min="13" max="14" width="6.50390625" style="2" customWidth="1"/>
    <col min="15" max="15" width="8.125" style="2" customWidth="1"/>
    <col min="16" max="16" width="9.50390625" style="2" customWidth="1"/>
    <col min="17" max="17" width="7.00390625" style="2" customWidth="1"/>
    <col min="18" max="18" width="6.875" style="2" customWidth="1"/>
    <col min="19" max="19" width="7.00390625" style="2" customWidth="1"/>
    <col min="20" max="20" width="11.00390625" style="2" customWidth="1"/>
    <col min="21" max="21" width="7.625" style="2" customWidth="1"/>
    <col min="22" max="22" width="6.50390625" style="2" customWidth="1"/>
    <col min="23" max="24" width="5.50390625" style="2" customWidth="1"/>
    <col min="25" max="25" width="5.625" style="2" customWidth="1"/>
    <col min="26" max="26" width="6.50390625" style="2" customWidth="1"/>
    <col min="27" max="27" width="5.00390625" style="2" customWidth="1"/>
    <col min="28" max="28" width="9.875" style="2" customWidth="1"/>
    <col min="29" max="29" width="5.625" style="2" customWidth="1"/>
    <col min="30" max="36" width="5.625" style="3" customWidth="1"/>
    <col min="37" max="16384" width="9.125" style="2" customWidth="1"/>
  </cols>
  <sheetData>
    <row r="1" ht="9" customHeight="1">
      <c r="C1" s="22"/>
    </row>
    <row r="2" spans="1:36" ht="62.25" customHeight="1">
      <c r="A2" s="157" t="s">
        <v>110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</row>
    <row r="3" spans="1:29" ht="8.25" customHeight="1">
      <c r="A3" s="24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"/>
    </row>
    <row r="4" spans="1:36" ht="12.75" customHeight="1">
      <c r="A4" s="186" t="s">
        <v>0</v>
      </c>
      <c r="B4" s="178" t="s">
        <v>97</v>
      </c>
      <c r="C4" s="179"/>
      <c r="D4" s="158" t="s">
        <v>1</v>
      </c>
      <c r="E4" s="163" t="s">
        <v>98</v>
      </c>
      <c r="F4" s="163"/>
      <c r="G4" s="163"/>
      <c r="H4" s="163"/>
      <c r="I4" s="163"/>
      <c r="J4" s="158" t="s">
        <v>103</v>
      </c>
      <c r="K4" s="163" t="s">
        <v>2</v>
      </c>
      <c r="L4" s="163"/>
      <c r="M4" s="163"/>
      <c r="N4" s="163"/>
      <c r="O4" s="163"/>
      <c r="P4" s="163"/>
      <c r="Q4" s="163"/>
      <c r="R4" s="151" t="s">
        <v>3</v>
      </c>
      <c r="S4" s="151" t="s">
        <v>108</v>
      </c>
      <c r="T4" s="151" t="s">
        <v>7</v>
      </c>
      <c r="U4" s="163" t="s">
        <v>4</v>
      </c>
      <c r="V4" s="163"/>
      <c r="W4" s="163"/>
      <c r="X4" s="163"/>
      <c r="Y4" s="163"/>
      <c r="Z4" s="163" t="s">
        <v>5</v>
      </c>
      <c r="AA4" s="163"/>
      <c r="AB4" s="165" t="s">
        <v>95</v>
      </c>
      <c r="AC4" s="151" t="s">
        <v>86</v>
      </c>
      <c r="AD4" s="151" t="s">
        <v>93</v>
      </c>
      <c r="AE4" s="151" t="s">
        <v>87</v>
      </c>
      <c r="AF4" s="151" t="s">
        <v>88</v>
      </c>
      <c r="AG4" s="151" t="s">
        <v>89</v>
      </c>
      <c r="AH4" s="151" t="s">
        <v>90</v>
      </c>
      <c r="AI4" s="154" t="s">
        <v>91</v>
      </c>
      <c r="AJ4" s="2"/>
    </row>
    <row r="5" spans="1:36" ht="39.75" customHeight="1">
      <c r="A5" s="187"/>
      <c r="B5" s="180"/>
      <c r="C5" s="180"/>
      <c r="D5" s="159"/>
      <c r="E5" s="164"/>
      <c r="F5" s="164"/>
      <c r="G5" s="164"/>
      <c r="H5" s="164"/>
      <c r="I5" s="164"/>
      <c r="J5" s="159"/>
      <c r="K5" s="164"/>
      <c r="L5" s="164"/>
      <c r="M5" s="164"/>
      <c r="N5" s="164"/>
      <c r="O5" s="164"/>
      <c r="P5" s="164"/>
      <c r="Q5" s="164"/>
      <c r="R5" s="152"/>
      <c r="S5" s="152"/>
      <c r="T5" s="152"/>
      <c r="U5" s="164"/>
      <c r="V5" s="164"/>
      <c r="W5" s="164"/>
      <c r="X5" s="164"/>
      <c r="Y5" s="164"/>
      <c r="Z5" s="164"/>
      <c r="AA5" s="164"/>
      <c r="AB5" s="166"/>
      <c r="AC5" s="152"/>
      <c r="AD5" s="152"/>
      <c r="AE5" s="152"/>
      <c r="AF5" s="152"/>
      <c r="AG5" s="152"/>
      <c r="AH5" s="152"/>
      <c r="AI5" s="155"/>
      <c r="AJ5" s="2"/>
    </row>
    <row r="6" spans="1:36" ht="24.75" customHeight="1">
      <c r="A6" s="187"/>
      <c r="B6" s="180"/>
      <c r="C6" s="180"/>
      <c r="D6" s="159"/>
      <c r="E6" s="182" t="s">
        <v>8</v>
      </c>
      <c r="F6" s="164" t="s">
        <v>21</v>
      </c>
      <c r="G6" s="164"/>
      <c r="H6" s="164"/>
      <c r="I6" s="164"/>
      <c r="J6" s="159"/>
      <c r="K6" s="164" t="s">
        <v>8</v>
      </c>
      <c r="L6" s="164"/>
      <c r="M6" s="164"/>
      <c r="N6" s="164"/>
      <c r="O6" s="164"/>
      <c r="P6" s="164"/>
      <c r="Q6" s="164"/>
      <c r="R6" s="152"/>
      <c r="S6" s="152"/>
      <c r="T6" s="152"/>
      <c r="U6" s="160" t="s">
        <v>16</v>
      </c>
      <c r="V6" s="164" t="s">
        <v>20</v>
      </c>
      <c r="W6" s="164"/>
      <c r="X6" s="164"/>
      <c r="Y6" s="164"/>
      <c r="Z6" s="160" t="s">
        <v>106</v>
      </c>
      <c r="AA6" s="160" t="s">
        <v>107</v>
      </c>
      <c r="AB6" s="166"/>
      <c r="AC6" s="152"/>
      <c r="AD6" s="152"/>
      <c r="AE6" s="152"/>
      <c r="AF6" s="152"/>
      <c r="AG6" s="152"/>
      <c r="AH6" s="152"/>
      <c r="AI6" s="155"/>
      <c r="AJ6" s="2"/>
    </row>
    <row r="7" spans="1:36" ht="38.25" customHeight="1">
      <c r="A7" s="187"/>
      <c r="B7" s="180"/>
      <c r="C7" s="180"/>
      <c r="D7" s="159"/>
      <c r="E7" s="182"/>
      <c r="F7" s="169" t="s">
        <v>9</v>
      </c>
      <c r="G7" s="171" t="s">
        <v>99</v>
      </c>
      <c r="H7" s="171"/>
      <c r="I7" s="171"/>
      <c r="J7" s="159"/>
      <c r="K7" s="164"/>
      <c r="L7" s="161" t="s">
        <v>6</v>
      </c>
      <c r="M7" s="161" t="s">
        <v>104</v>
      </c>
      <c r="N7" s="161" t="s">
        <v>105</v>
      </c>
      <c r="O7" s="164" t="s">
        <v>15</v>
      </c>
      <c r="P7" s="164"/>
      <c r="Q7" s="164"/>
      <c r="R7" s="152"/>
      <c r="S7" s="152"/>
      <c r="T7" s="152"/>
      <c r="U7" s="152"/>
      <c r="V7" s="159" t="s">
        <v>17</v>
      </c>
      <c r="W7" s="159" t="s">
        <v>18</v>
      </c>
      <c r="X7" s="164" t="s">
        <v>23</v>
      </c>
      <c r="Y7" s="164"/>
      <c r="Z7" s="152"/>
      <c r="AA7" s="152"/>
      <c r="AB7" s="166"/>
      <c r="AC7" s="152"/>
      <c r="AD7" s="152"/>
      <c r="AE7" s="152"/>
      <c r="AF7" s="152"/>
      <c r="AG7" s="152"/>
      <c r="AH7" s="152"/>
      <c r="AI7" s="155"/>
      <c r="AJ7" s="2"/>
    </row>
    <row r="8" spans="1:36" ht="16.5" customHeight="1">
      <c r="A8" s="187"/>
      <c r="B8" s="180"/>
      <c r="C8" s="180"/>
      <c r="D8" s="159"/>
      <c r="E8" s="182"/>
      <c r="F8" s="169"/>
      <c r="G8" s="169" t="s">
        <v>24</v>
      </c>
      <c r="H8" s="169" t="s">
        <v>10</v>
      </c>
      <c r="I8" s="169" t="s">
        <v>11</v>
      </c>
      <c r="J8" s="159"/>
      <c r="K8" s="164"/>
      <c r="L8" s="161"/>
      <c r="M8" s="161"/>
      <c r="N8" s="161"/>
      <c r="O8" s="171" t="s">
        <v>14</v>
      </c>
      <c r="P8" s="171"/>
      <c r="Q8" s="169" t="s">
        <v>13</v>
      </c>
      <c r="R8" s="152"/>
      <c r="S8" s="152"/>
      <c r="T8" s="152"/>
      <c r="U8" s="152"/>
      <c r="V8" s="159"/>
      <c r="W8" s="159"/>
      <c r="X8" s="159" t="s">
        <v>92</v>
      </c>
      <c r="Y8" s="159" t="s">
        <v>19</v>
      </c>
      <c r="Z8" s="152"/>
      <c r="AA8" s="152"/>
      <c r="AB8" s="166"/>
      <c r="AC8" s="152"/>
      <c r="AD8" s="152"/>
      <c r="AE8" s="152"/>
      <c r="AF8" s="152"/>
      <c r="AG8" s="152"/>
      <c r="AH8" s="152"/>
      <c r="AI8" s="155"/>
      <c r="AJ8" s="2"/>
    </row>
    <row r="9" spans="1:36" ht="12.75" customHeight="1">
      <c r="A9" s="187"/>
      <c r="B9" s="180"/>
      <c r="C9" s="180"/>
      <c r="D9" s="159"/>
      <c r="E9" s="182"/>
      <c r="F9" s="169"/>
      <c r="G9" s="169"/>
      <c r="H9" s="169"/>
      <c r="I9" s="169"/>
      <c r="J9" s="159"/>
      <c r="K9" s="164"/>
      <c r="L9" s="161"/>
      <c r="M9" s="161"/>
      <c r="N9" s="161"/>
      <c r="O9" s="169" t="s">
        <v>12</v>
      </c>
      <c r="P9" s="169" t="s">
        <v>22</v>
      </c>
      <c r="Q9" s="169"/>
      <c r="R9" s="152"/>
      <c r="S9" s="152"/>
      <c r="T9" s="152"/>
      <c r="U9" s="152"/>
      <c r="V9" s="159"/>
      <c r="W9" s="159"/>
      <c r="X9" s="159"/>
      <c r="Y9" s="159"/>
      <c r="Z9" s="152"/>
      <c r="AA9" s="152"/>
      <c r="AB9" s="166"/>
      <c r="AC9" s="152"/>
      <c r="AD9" s="152"/>
      <c r="AE9" s="152"/>
      <c r="AF9" s="152"/>
      <c r="AG9" s="152"/>
      <c r="AH9" s="152"/>
      <c r="AI9" s="155"/>
      <c r="AJ9" s="2"/>
    </row>
    <row r="10" spans="1:37" ht="48" customHeight="1">
      <c r="A10" s="188"/>
      <c r="B10" s="181"/>
      <c r="C10" s="181"/>
      <c r="D10" s="160"/>
      <c r="E10" s="183"/>
      <c r="F10" s="170"/>
      <c r="G10" s="170"/>
      <c r="H10" s="170"/>
      <c r="I10" s="170"/>
      <c r="J10" s="160"/>
      <c r="K10" s="168"/>
      <c r="L10" s="162"/>
      <c r="M10" s="162"/>
      <c r="N10" s="162"/>
      <c r="O10" s="170"/>
      <c r="P10" s="170"/>
      <c r="Q10" s="170"/>
      <c r="R10" s="153"/>
      <c r="S10" s="153"/>
      <c r="T10" s="153"/>
      <c r="U10" s="153"/>
      <c r="V10" s="160"/>
      <c r="W10" s="160"/>
      <c r="X10" s="160"/>
      <c r="Y10" s="160"/>
      <c r="Z10" s="153"/>
      <c r="AA10" s="153"/>
      <c r="AB10" s="167"/>
      <c r="AC10" s="153"/>
      <c r="AD10" s="153"/>
      <c r="AE10" s="153"/>
      <c r="AF10" s="153"/>
      <c r="AG10" s="153"/>
      <c r="AH10" s="153"/>
      <c r="AI10" s="156"/>
      <c r="AJ10" s="5"/>
      <c r="AK10" s="5"/>
    </row>
    <row r="11" spans="1:37" s="4" customFormat="1" ht="15" customHeight="1" thickBot="1">
      <c r="A11" s="46">
        <v>1</v>
      </c>
      <c r="B11" s="184">
        <v>2</v>
      </c>
      <c r="C11" s="184"/>
      <c r="D11" s="47">
        <v>3</v>
      </c>
      <c r="E11" s="48">
        <v>4</v>
      </c>
      <c r="F11" s="47">
        <v>5</v>
      </c>
      <c r="G11" s="48">
        <v>6</v>
      </c>
      <c r="H11" s="47">
        <v>7</v>
      </c>
      <c r="I11" s="48">
        <v>8</v>
      </c>
      <c r="J11" s="47">
        <v>9</v>
      </c>
      <c r="K11" s="48">
        <v>10</v>
      </c>
      <c r="L11" s="48">
        <v>11</v>
      </c>
      <c r="M11" s="47">
        <v>12</v>
      </c>
      <c r="N11" s="48">
        <v>13</v>
      </c>
      <c r="O11" s="47">
        <v>14</v>
      </c>
      <c r="P11" s="48">
        <v>15</v>
      </c>
      <c r="Q11" s="47">
        <v>16</v>
      </c>
      <c r="R11" s="48">
        <v>17</v>
      </c>
      <c r="S11" s="47">
        <v>18</v>
      </c>
      <c r="T11" s="48">
        <v>19</v>
      </c>
      <c r="U11" s="47">
        <v>20</v>
      </c>
      <c r="V11" s="48">
        <v>21</v>
      </c>
      <c r="W11" s="47">
        <v>22</v>
      </c>
      <c r="X11" s="48">
        <v>23</v>
      </c>
      <c r="Y11" s="47">
        <v>24</v>
      </c>
      <c r="Z11" s="48">
        <v>25</v>
      </c>
      <c r="AA11" s="47">
        <v>26</v>
      </c>
      <c r="AB11" s="48">
        <v>27</v>
      </c>
      <c r="AC11" s="47">
        <v>28</v>
      </c>
      <c r="AD11" s="48">
        <v>29</v>
      </c>
      <c r="AE11" s="48">
        <v>31</v>
      </c>
      <c r="AF11" s="47">
        <v>32</v>
      </c>
      <c r="AG11" s="48">
        <v>33</v>
      </c>
      <c r="AH11" s="47">
        <v>34</v>
      </c>
      <c r="AI11" s="49">
        <v>35</v>
      </c>
      <c r="AJ11" s="5"/>
      <c r="AK11" s="5"/>
    </row>
    <row r="12" spans="1:37" s="53" customFormat="1" ht="22.5" customHeight="1">
      <c r="A12" s="92">
        <v>1</v>
      </c>
      <c r="B12" s="190" t="s">
        <v>25</v>
      </c>
      <c r="C12" s="191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4"/>
      <c r="Q12" s="93"/>
      <c r="R12" s="93"/>
      <c r="S12" s="93"/>
      <c r="T12" s="94"/>
      <c r="U12" s="93"/>
      <c r="V12" s="93"/>
      <c r="W12" s="93"/>
      <c r="X12" s="93"/>
      <c r="Y12" s="93"/>
      <c r="Z12" s="93"/>
      <c r="AA12" s="93"/>
      <c r="AB12" s="95"/>
      <c r="AC12" s="96"/>
      <c r="AD12" s="96"/>
      <c r="AE12" s="96"/>
      <c r="AF12" s="96"/>
      <c r="AG12" s="96"/>
      <c r="AH12" s="96"/>
      <c r="AI12" s="97"/>
      <c r="AJ12" s="5"/>
      <c r="AK12" s="5"/>
    </row>
    <row r="13" spans="1:37" s="62" customFormat="1" ht="22.5" customHeight="1" thickBot="1">
      <c r="A13" s="54">
        <v>2</v>
      </c>
      <c r="B13" s="192" t="s">
        <v>26</v>
      </c>
      <c r="C13" s="175"/>
      <c r="D13" s="55"/>
      <c r="E13" s="56"/>
      <c r="F13" s="55"/>
      <c r="G13" s="57"/>
      <c r="H13" s="55"/>
      <c r="I13" s="55"/>
      <c r="J13" s="55"/>
      <c r="K13" s="56"/>
      <c r="L13" s="55"/>
      <c r="M13" s="55"/>
      <c r="N13" s="55"/>
      <c r="O13" s="55"/>
      <c r="P13" s="58"/>
      <c r="Q13" s="55"/>
      <c r="R13" s="55"/>
      <c r="S13" s="55"/>
      <c r="T13" s="58"/>
      <c r="U13" s="56"/>
      <c r="V13" s="55"/>
      <c r="W13" s="55"/>
      <c r="X13" s="55"/>
      <c r="Y13" s="55"/>
      <c r="Z13" s="55"/>
      <c r="AA13" s="55"/>
      <c r="AB13" s="59"/>
      <c r="AC13" s="60"/>
      <c r="AD13" s="60"/>
      <c r="AE13" s="60"/>
      <c r="AF13" s="60"/>
      <c r="AG13" s="60"/>
      <c r="AH13" s="60"/>
      <c r="AI13" s="61"/>
      <c r="AJ13" s="5"/>
      <c r="AK13" s="5"/>
    </row>
    <row r="14" spans="1:37" s="22" customFormat="1" ht="22.5" customHeight="1" thickBot="1">
      <c r="A14" s="80">
        <v>3</v>
      </c>
      <c r="B14" s="193" t="s">
        <v>27</v>
      </c>
      <c r="C14" s="174"/>
      <c r="D14" s="126">
        <f>D16+D17+D20+D22+D23</f>
        <v>22</v>
      </c>
      <c r="E14" s="126">
        <f>E15+E16+E17+E18+E19+E20+E21+E22+E23+E24+F24</f>
        <v>1161</v>
      </c>
      <c r="F14" s="81"/>
      <c r="G14" s="82">
        <f>G16+G17+G18+G19+G20+G22+G23+G24</f>
        <v>737</v>
      </c>
      <c r="H14" s="82"/>
      <c r="I14" s="82">
        <f>I15+I16+I17+I18+I20+I21+I23+I24+I25</f>
        <v>441</v>
      </c>
      <c r="J14" s="82">
        <f>J16+J20+J21+J22+J23</f>
        <v>76</v>
      </c>
      <c r="K14" s="82">
        <f>K15+K16+K17+K18+K19+K20+K21+K22+K23+K24+L24</f>
        <v>1098</v>
      </c>
      <c r="L14" s="82">
        <v>3</v>
      </c>
      <c r="M14" s="82">
        <f>M16+M17+M18+M22+M23</f>
        <v>77</v>
      </c>
      <c r="N14" s="82">
        <f>N15+N16+N18+N20+N21+N22+N23+N24</f>
        <v>673</v>
      </c>
      <c r="O14" s="82">
        <f>O15+O16+O17+O18+O19+O20+O21+O22+O23+O24+N24</f>
        <v>341</v>
      </c>
      <c r="P14" s="82"/>
      <c r="Q14" s="82">
        <v>4</v>
      </c>
      <c r="R14" s="82">
        <v>9</v>
      </c>
      <c r="S14" s="82">
        <f>S16+S20+S21+S22+S23</f>
        <v>123</v>
      </c>
      <c r="T14" s="83">
        <f>T15+T16+T17+T18+T20+T21+T24+T23+T22</f>
        <v>659936.8</v>
      </c>
      <c r="U14" s="82">
        <v>10</v>
      </c>
      <c r="V14" s="82">
        <v>1</v>
      </c>
      <c r="W14" s="82"/>
      <c r="X14" s="82">
        <v>9</v>
      </c>
      <c r="Y14" s="82"/>
      <c r="Z14" s="82">
        <v>8</v>
      </c>
      <c r="AA14" s="82">
        <v>8</v>
      </c>
      <c r="AB14" s="82">
        <f>AB16+AB21+AB20</f>
        <v>214000</v>
      </c>
      <c r="AC14" s="82">
        <f>AC15+AC16+AC17+AC18+AC19+AC20+AC21+AC22+AC23+AC24+AD24</f>
        <v>831</v>
      </c>
      <c r="AD14" s="82">
        <v>1</v>
      </c>
      <c r="AE14" s="82">
        <f>AE15+AE16+AE17+AE18+AE20+AE21+AE22+AE23+AE24+AF24</f>
        <v>329</v>
      </c>
      <c r="AF14" s="82"/>
      <c r="AG14" s="82"/>
      <c r="AH14" s="82"/>
      <c r="AI14" s="84"/>
      <c r="AJ14" s="5"/>
      <c r="AK14" s="5"/>
    </row>
    <row r="15" spans="1:37" ht="22.5" customHeight="1">
      <c r="A15" s="78">
        <v>4</v>
      </c>
      <c r="B15" s="194" t="s">
        <v>28</v>
      </c>
      <c r="C15" s="194"/>
      <c r="D15" s="50"/>
      <c r="E15" s="38">
        <v>16</v>
      </c>
      <c r="F15" s="50"/>
      <c r="G15" s="52"/>
      <c r="H15" s="50"/>
      <c r="I15" s="50">
        <v>16</v>
      </c>
      <c r="J15" s="50"/>
      <c r="K15" s="51">
        <v>16</v>
      </c>
      <c r="L15" s="50"/>
      <c r="M15" s="50"/>
      <c r="N15" s="50">
        <v>3</v>
      </c>
      <c r="O15" s="50">
        <v>13</v>
      </c>
      <c r="P15" s="40">
        <v>22000</v>
      </c>
      <c r="Q15" s="50"/>
      <c r="R15" s="50"/>
      <c r="S15" s="50"/>
      <c r="T15" s="79">
        <v>9000</v>
      </c>
      <c r="U15" s="51"/>
      <c r="V15" s="50"/>
      <c r="W15" s="50"/>
      <c r="X15" s="50"/>
      <c r="Y15" s="50"/>
      <c r="Z15" s="50"/>
      <c r="AA15" s="50"/>
      <c r="AB15" s="41"/>
      <c r="AC15" s="42">
        <v>13</v>
      </c>
      <c r="AD15" s="42"/>
      <c r="AE15" s="42">
        <v>3</v>
      </c>
      <c r="AF15" s="42"/>
      <c r="AG15" s="42"/>
      <c r="AH15" s="42"/>
      <c r="AI15" s="77"/>
      <c r="AJ15" s="5"/>
      <c r="AK15" s="5"/>
    </row>
    <row r="16" spans="1:37" ht="22.5" customHeight="1">
      <c r="A16" s="65">
        <v>5</v>
      </c>
      <c r="B16" s="200" t="s">
        <v>29</v>
      </c>
      <c r="C16" s="173"/>
      <c r="D16" s="11">
        <v>15</v>
      </c>
      <c r="E16" s="10">
        <v>976</v>
      </c>
      <c r="F16" s="9"/>
      <c r="G16" s="11">
        <v>650</v>
      </c>
      <c r="H16" s="9"/>
      <c r="I16" s="9">
        <v>326</v>
      </c>
      <c r="J16" s="9">
        <v>66</v>
      </c>
      <c r="K16" s="10">
        <v>921</v>
      </c>
      <c r="L16" s="9">
        <v>3</v>
      </c>
      <c r="M16" s="9">
        <v>30</v>
      </c>
      <c r="N16" s="9">
        <v>614</v>
      </c>
      <c r="O16" s="9">
        <v>274</v>
      </c>
      <c r="P16" s="12">
        <v>1220500</v>
      </c>
      <c r="Q16" s="9"/>
      <c r="R16" s="9">
        <v>4</v>
      </c>
      <c r="S16" s="9">
        <v>93</v>
      </c>
      <c r="T16" s="73">
        <v>609436.8</v>
      </c>
      <c r="U16" s="10">
        <v>10</v>
      </c>
      <c r="V16" s="9">
        <v>1</v>
      </c>
      <c r="W16" s="9"/>
      <c r="X16" s="9">
        <v>9</v>
      </c>
      <c r="Y16" s="9"/>
      <c r="Z16" s="9">
        <v>2</v>
      </c>
      <c r="AA16" s="9">
        <v>2</v>
      </c>
      <c r="AB16" s="13">
        <v>202500</v>
      </c>
      <c r="AC16" s="26">
        <v>697</v>
      </c>
      <c r="AD16" s="26"/>
      <c r="AE16" s="26">
        <v>279</v>
      </c>
      <c r="AF16" s="26"/>
      <c r="AG16" s="26"/>
      <c r="AH16" s="26"/>
      <c r="AI16" s="66"/>
      <c r="AJ16" s="5"/>
      <c r="AK16" s="5"/>
    </row>
    <row r="17" spans="1:36" ht="22.5" customHeight="1">
      <c r="A17" s="67">
        <v>6</v>
      </c>
      <c r="B17" s="185" t="s">
        <v>30</v>
      </c>
      <c r="C17" s="185"/>
      <c r="D17" s="9">
        <v>1</v>
      </c>
      <c r="E17" s="10">
        <v>40</v>
      </c>
      <c r="F17" s="9"/>
      <c r="G17" s="11">
        <v>13</v>
      </c>
      <c r="H17" s="9"/>
      <c r="I17" s="9">
        <v>27</v>
      </c>
      <c r="J17" s="9"/>
      <c r="K17" s="10">
        <v>40</v>
      </c>
      <c r="L17" s="9"/>
      <c r="M17" s="9">
        <v>33</v>
      </c>
      <c r="N17" s="9"/>
      <c r="O17" s="9">
        <v>7</v>
      </c>
      <c r="P17" s="12">
        <v>18000</v>
      </c>
      <c r="Q17" s="9"/>
      <c r="R17" s="9">
        <v>1</v>
      </c>
      <c r="S17" s="9"/>
      <c r="T17" s="74">
        <v>1500</v>
      </c>
      <c r="U17" s="10"/>
      <c r="V17" s="9"/>
      <c r="W17" s="9"/>
      <c r="X17" s="9"/>
      <c r="Y17" s="9"/>
      <c r="Z17" s="9"/>
      <c r="AA17" s="9"/>
      <c r="AB17" s="13"/>
      <c r="AC17" s="26">
        <v>15</v>
      </c>
      <c r="AD17" s="26">
        <v>1</v>
      </c>
      <c r="AE17" s="26">
        <v>24</v>
      </c>
      <c r="AF17" s="26"/>
      <c r="AG17" s="26"/>
      <c r="AH17" s="26"/>
      <c r="AI17" s="66"/>
      <c r="AJ17" s="2"/>
    </row>
    <row r="18" spans="1:36" ht="22.5" customHeight="1" thickBot="1">
      <c r="A18" s="67">
        <v>7</v>
      </c>
      <c r="B18" s="173" t="s">
        <v>31</v>
      </c>
      <c r="C18" s="173"/>
      <c r="D18" s="9"/>
      <c r="E18" s="10">
        <v>26</v>
      </c>
      <c r="F18" s="9"/>
      <c r="G18" s="11">
        <v>19</v>
      </c>
      <c r="H18" s="9"/>
      <c r="I18" s="9">
        <v>7</v>
      </c>
      <c r="J18" s="9"/>
      <c r="K18" s="10">
        <v>26</v>
      </c>
      <c r="L18" s="9"/>
      <c r="M18" s="9">
        <v>10</v>
      </c>
      <c r="N18" s="9">
        <v>8</v>
      </c>
      <c r="O18" s="9">
        <v>8</v>
      </c>
      <c r="P18" s="12">
        <v>20500</v>
      </c>
      <c r="Q18" s="9"/>
      <c r="R18" s="9"/>
      <c r="S18" s="9"/>
      <c r="T18" s="73">
        <v>16000</v>
      </c>
      <c r="U18" s="10"/>
      <c r="V18" s="9"/>
      <c r="W18" s="9"/>
      <c r="X18" s="9"/>
      <c r="Y18" s="9"/>
      <c r="Z18" s="9"/>
      <c r="AA18" s="9"/>
      <c r="AB18" s="13"/>
      <c r="AC18" s="26">
        <v>22</v>
      </c>
      <c r="AD18" s="26"/>
      <c r="AE18" s="26">
        <v>4</v>
      </c>
      <c r="AF18" s="26"/>
      <c r="AG18" s="26"/>
      <c r="AH18" s="26"/>
      <c r="AI18" s="66"/>
      <c r="AJ18" s="2"/>
    </row>
    <row r="19" spans="1:45" ht="22.5" customHeight="1">
      <c r="A19" s="67">
        <v>8</v>
      </c>
      <c r="B19" s="173" t="s">
        <v>32</v>
      </c>
      <c r="C19" s="173"/>
      <c r="D19" s="9"/>
      <c r="E19" s="10">
        <v>1</v>
      </c>
      <c r="F19" s="9"/>
      <c r="G19" s="9">
        <v>1</v>
      </c>
      <c r="H19" s="9"/>
      <c r="I19" s="9"/>
      <c r="J19" s="9"/>
      <c r="K19" s="10">
        <v>1</v>
      </c>
      <c r="L19" s="9"/>
      <c r="M19" s="9"/>
      <c r="N19" s="9"/>
      <c r="O19" s="9">
        <v>1</v>
      </c>
      <c r="P19" s="12">
        <v>1000</v>
      </c>
      <c r="Q19" s="9"/>
      <c r="R19" s="9"/>
      <c r="S19" s="9"/>
      <c r="T19" s="73"/>
      <c r="U19" s="10"/>
      <c r="V19" s="9"/>
      <c r="W19" s="9"/>
      <c r="X19" s="9"/>
      <c r="Y19" s="11"/>
      <c r="Z19" s="9"/>
      <c r="AA19" s="9"/>
      <c r="AB19" s="13"/>
      <c r="AC19" s="26">
        <v>1</v>
      </c>
      <c r="AD19" s="26"/>
      <c r="AE19" s="26"/>
      <c r="AF19" s="26"/>
      <c r="AG19" s="26"/>
      <c r="AH19" s="26"/>
      <c r="AI19" s="66"/>
      <c r="AJ19" s="2"/>
      <c r="AK19" s="64"/>
      <c r="AL19" s="5"/>
      <c r="AM19" s="5"/>
      <c r="AN19" s="5"/>
      <c r="AO19" s="5"/>
      <c r="AP19" s="5"/>
      <c r="AQ19" s="5"/>
      <c r="AR19" s="5"/>
      <c r="AS19" s="5"/>
    </row>
    <row r="20" spans="1:45" ht="22.5" customHeight="1">
      <c r="A20" s="67">
        <v>9</v>
      </c>
      <c r="B20" s="173" t="s">
        <v>96</v>
      </c>
      <c r="C20" s="173"/>
      <c r="D20" s="9">
        <v>2</v>
      </c>
      <c r="E20" s="10">
        <v>30</v>
      </c>
      <c r="F20" s="9"/>
      <c r="G20" s="11">
        <v>26</v>
      </c>
      <c r="H20" s="9"/>
      <c r="I20" s="9">
        <v>4</v>
      </c>
      <c r="J20" s="9">
        <v>3</v>
      </c>
      <c r="K20" s="10">
        <v>27</v>
      </c>
      <c r="L20" s="9"/>
      <c r="M20" s="9"/>
      <c r="N20" s="9">
        <v>16</v>
      </c>
      <c r="O20" s="9">
        <v>11</v>
      </c>
      <c r="P20" s="12">
        <v>33000</v>
      </c>
      <c r="Q20" s="9"/>
      <c r="R20" s="9">
        <v>2</v>
      </c>
      <c r="S20" s="9">
        <v>17</v>
      </c>
      <c r="T20" s="73">
        <v>2000</v>
      </c>
      <c r="U20" s="10"/>
      <c r="V20" s="9"/>
      <c r="W20" s="9"/>
      <c r="X20" s="9"/>
      <c r="Y20" s="9"/>
      <c r="Z20" s="9"/>
      <c r="AA20" s="9"/>
      <c r="AB20" s="13"/>
      <c r="AC20" s="26">
        <v>26</v>
      </c>
      <c r="AD20" s="26"/>
      <c r="AE20" s="26">
        <v>4</v>
      </c>
      <c r="AF20" s="26"/>
      <c r="AG20" s="26"/>
      <c r="AH20" s="26"/>
      <c r="AI20" s="66"/>
      <c r="AJ20" s="2"/>
      <c r="AL20" s="5"/>
      <c r="AM20" s="5"/>
      <c r="AN20" s="5"/>
      <c r="AO20" s="5"/>
      <c r="AP20" s="5"/>
      <c r="AQ20" s="5"/>
      <c r="AR20" s="5"/>
      <c r="AS20" s="5"/>
    </row>
    <row r="21" spans="1:45" ht="22.5" customHeight="1">
      <c r="A21" s="67">
        <v>10</v>
      </c>
      <c r="B21" s="173" t="s">
        <v>33</v>
      </c>
      <c r="C21" s="173"/>
      <c r="D21" s="9"/>
      <c r="E21" s="10">
        <v>33</v>
      </c>
      <c r="F21" s="9"/>
      <c r="G21" s="9"/>
      <c r="H21" s="9"/>
      <c r="I21" s="9">
        <v>33</v>
      </c>
      <c r="J21" s="9">
        <v>6</v>
      </c>
      <c r="K21" s="10">
        <v>27</v>
      </c>
      <c r="L21" s="9"/>
      <c r="M21" s="9"/>
      <c r="N21" s="9">
        <v>11</v>
      </c>
      <c r="O21" s="9">
        <v>15</v>
      </c>
      <c r="P21" s="12">
        <v>26000</v>
      </c>
      <c r="Q21" s="9">
        <v>1</v>
      </c>
      <c r="R21" s="9"/>
      <c r="S21" s="9">
        <v>10</v>
      </c>
      <c r="T21" s="73">
        <v>6000</v>
      </c>
      <c r="U21" s="10"/>
      <c r="V21" s="9"/>
      <c r="W21" s="9"/>
      <c r="X21" s="9"/>
      <c r="Y21" s="9"/>
      <c r="Z21" s="9">
        <v>6</v>
      </c>
      <c r="AA21" s="9">
        <v>6</v>
      </c>
      <c r="AB21" s="13">
        <v>11500</v>
      </c>
      <c r="AC21" s="26">
        <v>29</v>
      </c>
      <c r="AD21" s="26"/>
      <c r="AE21" s="26">
        <v>4</v>
      </c>
      <c r="AF21" s="26"/>
      <c r="AG21" s="26"/>
      <c r="AH21" s="26"/>
      <c r="AI21" s="66"/>
      <c r="AJ21" s="2"/>
      <c r="AL21" s="5"/>
      <c r="AM21" s="5"/>
      <c r="AN21" s="5"/>
      <c r="AO21" s="5"/>
      <c r="AP21" s="5"/>
      <c r="AQ21" s="5"/>
      <c r="AR21" s="5"/>
      <c r="AS21" s="5"/>
    </row>
    <row r="22" spans="1:45" ht="22.5" customHeight="1">
      <c r="A22" s="67">
        <v>11</v>
      </c>
      <c r="B22" s="173" t="s">
        <v>34</v>
      </c>
      <c r="C22" s="173"/>
      <c r="D22" s="9">
        <v>4</v>
      </c>
      <c r="E22" s="10">
        <v>24</v>
      </c>
      <c r="F22" s="9"/>
      <c r="G22" s="11">
        <v>24</v>
      </c>
      <c r="H22" s="9"/>
      <c r="I22" s="9"/>
      <c r="J22" s="9">
        <v>1</v>
      </c>
      <c r="K22" s="10">
        <v>25</v>
      </c>
      <c r="L22" s="9"/>
      <c r="M22" s="9">
        <v>4</v>
      </c>
      <c r="N22" s="9">
        <v>17</v>
      </c>
      <c r="O22" s="9">
        <v>1</v>
      </c>
      <c r="P22" s="12">
        <v>1000</v>
      </c>
      <c r="Q22" s="9">
        <v>3</v>
      </c>
      <c r="R22" s="9">
        <v>2</v>
      </c>
      <c r="S22" s="9">
        <v>3</v>
      </c>
      <c r="T22" s="73"/>
      <c r="U22" s="10"/>
      <c r="V22" s="9"/>
      <c r="W22" s="9"/>
      <c r="X22" s="9"/>
      <c r="Y22" s="9"/>
      <c r="Z22" s="9"/>
      <c r="AA22" s="9"/>
      <c r="AB22" s="13"/>
      <c r="AC22" s="26">
        <v>20</v>
      </c>
      <c r="AD22" s="26"/>
      <c r="AE22" s="26">
        <v>4</v>
      </c>
      <c r="AF22" s="26"/>
      <c r="AG22" s="26"/>
      <c r="AH22" s="26"/>
      <c r="AI22" s="66"/>
      <c r="AJ22" s="2"/>
      <c r="AL22" s="5"/>
      <c r="AM22" s="5"/>
      <c r="AN22" s="5"/>
      <c r="AO22" s="5"/>
      <c r="AP22" s="5"/>
      <c r="AQ22" s="5"/>
      <c r="AR22" s="5"/>
      <c r="AS22" s="5"/>
    </row>
    <row r="23" spans="1:45" ht="22.5" customHeight="1">
      <c r="A23" s="67">
        <v>12</v>
      </c>
      <c r="B23" s="173" t="s">
        <v>35</v>
      </c>
      <c r="C23" s="173"/>
      <c r="D23" s="9"/>
      <c r="E23" s="10">
        <v>9</v>
      </c>
      <c r="F23" s="9"/>
      <c r="G23" s="9">
        <v>4</v>
      </c>
      <c r="H23" s="9"/>
      <c r="I23" s="9">
        <v>5</v>
      </c>
      <c r="J23" s="9"/>
      <c r="K23" s="10">
        <v>9</v>
      </c>
      <c r="L23" s="9"/>
      <c r="M23" s="9"/>
      <c r="N23" s="9">
        <v>4</v>
      </c>
      <c r="O23" s="9">
        <v>5</v>
      </c>
      <c r="P23" s="12">
        <v>7000</v>
      </c>
      <c r="Q23" s="9"/>
      <c r="R23" s="9"/>
      <c r="S23" s="9"/>
      <c r="T23" s="73">
        <v>6000</v>
      </c>
      <c r="U23" s="10"/>
      <c r="V23" s="9"/>
      <c r="W23" s="9"/>
      <c r="X23" s="9"/>
      <c r="Y23" s="9"/>
      <c r="Z23" s="9"/>
      <c r="AA23" s="9"/>
      <c r="AB23" s="13"/>
      <c r="AC23" s="26">
        <v>7</v>
      </c>
      <c r="AD23" s="26"/>
      <c r="AE23" s="26">
        <v>2</v>
      </c>
      <c r="AF23" s="26"/>
      <c r="AG23" s="26"/>
      <c r="AH23" s="26"/>
      <c r="AI23" s="66"/>
      <c r="AJ23" s="2"/>
      <c r="AL23" s="5"/>
      <c r="AM23" s="5"/>
      <c r="AN23" s="5"/>
      <c r="AO23" s="5"/>
      <c r="AP23" s="5"/>
      <c r="AQ23" s="5"/>
      <c r="AR23" s="5"/>
      <c r="AS23" s="5"/>
    </row>
    <row r="24" spans="1:45" ht="22.5" customHeight="1" thickBot="1">
      <c r="A24" s="68">
        <v>13</v>
      </c>
      <c r="B24" s="175" t="s">
        <v>36</v>
      </c>
      <c r="C24" s="175"/>
      <c r="D24" s="55"/>
      <c r="E24" s="56">
        <v>6</v>
      </c>
      <c r="F24" s="55"/>
      <c r="G24" s="57"/>
      <c r="H24" s="55"/>
      <c r="I24" s="55">
        <v>6</v>
      </c>
      <c r="J24" s="55"/>
      <c r="K24" s="56">
        <v>6</v>
      </c>
      <c r="L24" s="55"/>
      <c r="M24" s="55"/>
      <c r="N24" s="55"/>
      <c r="O24" s="55">
        <v>6</v>
      </c>
      <c r="P24" s="58">
        <v>10000</v>
      </c>
      <c r="Q24" s="55"/>
      <c r="R24" s="55"/>
      <c r="S24" s="55"/>
      <c r="T24" s="75">
        <v>10000</v>
      </c>
      <c r="U24" s="56"/>
      <c r="V24" s="55"/>
      <c r="W24" s="55"/>
      <c r="X24" s="55"/>
      <c r="Y24" s="55"/>
      <c r="Z24" s="55"/>
      <c r="AA24" s="55"/>
      <c r="AB24" s="59"/>
      <c r="AC24" s="60">
        <v>1</v>
      </c>
      <c r="AD24" s="60"/>
      <c r="AE24" s="60">
        <v>5</v>
      </c>
      <c r="AF24" s="60"/>
      <c r="AG24" s="60"/>
      <c r="AH24" s="60"/>
      <c r="AI24" s="69"/>
      <c r="AJ24" s="2"/>
      <c r="AL24" s="5"/>
      <c r="AM24" s="5"/>
      <c r="AN24" s="5"/>
      <c r="AO24" s="5"/>
      <c r="AP24" s="5"/>
      <c r="AQ24" s="5"/>
      <c r="AR24" s="5"/>
      <c r="AS24" s="5"/>
    </row>
    <row r="25" spans="1:45" ht="22.5" customHeight="1" thickBot="1">
      <c r="A25" s="85">
        <v>14</v>
      </c>
      <c r="B25" s="195" t="s">
        <v>37</v>
      </c>
      <c r="C25" s="196"/>
      <c r="D25" s="86">
        <v>1</v>
      </c>
      <c r="E25" s="81">
        <f>E27+E26+F27</f>
        <v>83</v>
      </c>
      <c r="F25" s="81"/>
      <c r="G25" s="81">
        <v>66</v>
      </c>
      <c r="H25" s="81"/>
      <c r="I25" s="81">
        <v>17</v>
      </c>
      <c r="J25" s="81">
        <v>2</v>
      </c>
      <c r="K25" s="82">
        <v>78</v>
      </c>
      <c r="L25" s="81">
        <v>2</v>
      </c>
      <c r="M25" s="81">
        <v>1</v>
      </c>
      <c r="N25" s="81">
        <v>20</v>
      </c>
      <c r="O25" s="81">
        <f>O26+O27+N27</f>
        <v>55</v>
      </c>
      <c r="P25" s="81"/>
      <c r="Q25" s="81"/>
      <c r="R25" s="81">
        <v>4</v>
      </c>
      <c r="S25" s="81">
        <v>5</v>
      </c>
      <c r="T25" s="150">
        <f>T26+T27+S27</f>
        <v>83060</v>
      </c>
      <c r="U25" s="81">
        <v>1</v>
      </c>
      <c r="V25" s="81"/>
      <c r="W25" s="81"/>
      <c r="X25" s="81">
        <v>1</v>
      </c>
      <c r="Y25" s="81"/>
      <c r="Z25" s="81">
        <v>1</v>
      </c>
      <c r="AA25" s="81">
        <v>1</v>
      </c>
      <c r="AB25" s="81">
        <v>1500</v>
      </c>
      <c r="AC25" s="81">
        <v>56</v>
      </c>
      <c r="AD25" s="81"/>
      <c r="AE25" s="147">
        <f>AE26+AE27+AF27</f>
        <v>27</v>
      </c>
      <c r="AF25" s="86"/>
      <c r="AG25" s="86"/>
      <c r="AH25" s="86"/>
      <c r="AI25" s="87"/>
      <c r="AJ25" s="2"/>
      <c r="AL25" s="5"/>
      <c r="AM25" s="5"/>
      <c r="AN25" s="5"/>
      <c r="AO25" s="5"/>
      <c r="AP25" s="5"/>
      <c r="AQ25" s="5"/>
      <c r="AR25" s="5"/>
      <c r="AS25" s="5"/>
    </row>
    <row r="26" spans="1:36" ht="22.5" customHeight="1">
      <c r="A26" s="76">
        <v>15</v>
      </c>
      <c r="B26" s="176" t="s">
        <v>38</v>
      </c>
      <c r="C26" s="176"/>
      <c r="D26" s="50">
        <v>1</v>
      </c>
      <c r="E26" s="51">
        <v>74</v>
      </c>
      <c r="F26" s="50"/>
      <c r="G26" s="52">
        <v>64</v>
      </c>
      <c r="H26" s="50"/>
      <c r="I26" s="50">
        <v>10</v>
      </c>
      <c r="J26" s="50">
        <v>2</v>
      </c>
      <c r="K26" s="51">
        <v>69</v>
      </c>
      <c r="L26" s="50">
        <v>2</v>
      </c>
      <c r="M26" s="50">
        <v>1</v>
      </c>
      <c r="N26" s="50">
        <v>20</v>
      </c>
      <c r="O26" s="50">
        <v>46</v>
      </c>
      <c r="P26" s="40">
        <v>75000</v>
      </c>
      <c r="Q26" s="50"/>
      <c r="R26" s="50">
        <v>4</v>
      </c>
      <c r="S26" s="50">
        <v>5</v>
      </c>
      <c r="T26" s="40">
        <v>66560</v>
      </c>
      <c r="U26" s="51">
        <v>1</v>
      </c>
      <c r="V26" s="50"/>
      <c r="W26" s="50"/>
      <c r="X26" s="50">
        <v>1</v>
      </c>
      <c r="Y26" s="50"/>
      <c r="Z26" s="50">
        <v>1</v>
      </c>
      <c r="AA26" s="50">
        <v>1</v>
      </c>
      <c r="AB26" s="41">
        <v>1500</v>
      </c>
      <c r="AC26" s="42">
        <v>56</v>
      </c>
      <c r="AD26" s="42"/>
      <c r="AE26" s="42">
        <v>18</v>
      </c>
      <c r="AF26" s="42"/>
      <c r="AG26" s="42"/>
      <c r="AH26" s="42"/>
      <c r="AI26" s="77"/>
      <c r="AJ26" s="2"/>
    </row>
    <row r="27" spans="1:36" ht="22.5" customHeight="1" thickBot="1">
      <c r="A27" s="68">
        <v>16</v>
      </c>
      <c r="B27" s="175" t="s">
        <v>39</v>
      </c>
      <c r="C27" s="175"/>
      <c r="D27" s="70"/>
      <c r="E27" s="71">
        <v>9</v>
      </c>
      <c r="F27" s="70"/>
      <c r="G27" s="72">
        <v>2</v>
      </c>
      <c r="H27" s="70"/>
      <c r="I27" s="70">
        <v>7</v>
      </c>
      <c r="J27" s="70"/>
      <c r="K27" s="71">
        <v>9</v>
      </c>
      <c r="L27" s="70"/>
      <c r="M27" s="70"/>
      <c r="N27" s="70"/>
      <c r="O27" s="70">
        <v>9</v>
      </c>
      <c r="P27" s="58">
        <v>16500</v>
      </c>
      <c r="Q27" s="70"/>
      <c r="R27" s="70"/>
      <c r="S27" s="70"/>
      <c r="T27" s="58">
        <v>16500</v>
      </c>
      <c r="U27" s="71"/>
      <c r="V27" s="70"/>
      <c r="W27" s="70"/>
      <c r="X27" s="70"/>
      <c r="Y27" s="70"/>
      <c r="Z27" s="70"/>
      <c r="AA27" s="70"/>
      <c r="AB27" s="59"/>
      <c r="AC27" s="60"/>
      <c r="AD27" s="60"/>
      <c r="AE27" s="60">
        <v>9</v>
      </c>
      <c r="AF27" s="60"/>
      <c r="AG27" s="60"/>
      <c r="AH27" s="60"/>
      <c r="AI27" s="69"/>
      <c r="AJ27" s="2"/>
    </row>
    <row r="28" spans="1:36" ht="22.5" customHeight="1" thickBot="1">
      <c r="A28" s="91">
        <v>17</v>
      </c>
      <c r="B28" s="174" t="s">
        <v>40</v>
      </c>
      <c r="C28" s="177"/>
      <c r="D28" s="89"/>
      <c r="E28" s="126">
        <v>16</v>
      </c>
      <c r="F28" s="126"/>
      <c r="G28" s="126"/>
      <c r="H28" s="126"/>
      <c r="I28" s="126">
        <v>16</v>
      </c>
      <c r="J28" s="126"/>
      <c r="K28" s="126">
        <v>15</v>
      </c>
      <c r="L28" s="126"/>
      <c r="M28" s="126"/>
      <c r="N28" s="126"/>
      <c r="O28" s="126">
        <v>6</v>
      </c>
      <c r="P28" s="126"/>
      <c r="Q28" s="126">
        <v>9</v>
      </c>
      <c r="R28" s="126">
        <v>1</v>
      </c>
      <c r="S28" s="126"/>
      <c r="T28" s="126">
        <v>6500</v>
      </c>
      <c r="U28" s="126"/>
      <c r="V28" s="126"/>
      <c r="W28" s="126"/>
      <c r="X28" s="126"/>
      <c r="Y28" s="126"/>
      <c r="Z28" s="126"/>
      <c r="AA28" s="126"/>
      <c r="AB28" s="126"/>
      <c r="AC28" s="126">
        <v>13</v>
      </c>
      <c r="AD28" s="126"/>
      <c r="AE28" s="126">
        <v>3</v>
      </c>
      <c r="AF28" s="89"/>
      <c r="AG28" s="89"/>
      <c r="AH28" s="89"/>
      <c r="AI28" s="90"/>
      <c r="AJ28" s="2"/>
    </row>
    <row r="29" spans="1:36" ht="22.5" customHeight="1">
      <c r="A29" s="63">
        <v>18</v>
      </c>
      <c r="B29" s="176" t="s">
        <v>41</v>
      </c>
      <c r="C29" s="176"/>
      <c r="D29" s="50"/>
      <c r="E29" s="51">
        <v>4</v>
      </c>
      <c r="F29" s="50"/>
      <c r="G29" s="52"/>
      <c r="H29" s="50"/>
      <c r="I29" s="50">
        <v>4</v>
      </c>
      <c r="J29" s="50"/>
      <c r="K29" s="51">
        <v>4</v>
      </c>
      <c r="L29" s="50"/>
      <c r="M29" s="50"/>
      <c r="N29" s="50"/>
      <c r="O29" s="50">
        <v>1</v>
      </c>
      <c r="P29" s="40">
        <v>1000</v>
      </c>
      <c r="Q29" s="50">
        <v>3</v>
      </c>
      <c r="R29" s="50"/>
      <c r="S29" s="50"/>
      <c r="T29" s="40">
        <v>1000</v>
      </c>
      <c r="U29" s="51"/>
      <c r="V29" s="50"/>
      <c r="W29" s="50"/>
      <c r="X29" s="50"/>
      <c r="Y29" s="50"/>
      <c r="Z29" s="50"/>
      <c r="AA29" s="50"/>
      <c r="AB29" s="41"/>
      <c r="AC29" s="42">
        <v>4</v>
      </c>
      <c r="AD29" s="42"/>
      <c r="AE29" s="42"/>
      <c r="AF29" s="42"/>
      <c r="AG29" s="42"/>
      <c r="AH29" s="42"/>
      <c r="AI29" s="43"/>
      <c r="AJ29" s="2"/>
    </row>
    <row r="30" spans="1:36" ht="22.5" customHeight="1">
      <c r="A30" s="25">
        <v>19</v>
      </c>
      <c r="B30" s="173" t="s">
        <v>42</v>
      </c>
      <c r="C30" s="173"/>
      <c r="D30" s="8"/>
      <c r="E30" s="14">
        <v>3</v>
      </c>
      <c r="F30" s="8"/>
      <c r="G30" s="15"/>
      <c r="H30" s="8"/>
      <c r="I30" s="8">
        <v>3</v>
      </c>
      <c r="J30" s="8"/>
      <c r="K30" s="14">
        <v>2</v>
      </c>
      <c r="L30" s="8"/>
      <c r="M30" s="8"/>
      <c r="N30" s="31"/>
      <c r="O30" s="8">
        <v>2</v>
      </c>
      <c r="P30" s="12">
        <v>2000</v>
      </c>
      <c r="Q30" s="8"/>
      <c r="R30" s="8">
        <v>1</v>
      </c>
      <c r="S30" s="8"/>
      <c r="T30" s="12">
        <v>2000</v>
      </c>
      <c r="U30" s="14"/>
      <c r="V30" s="8"/>
      <c r="W30" s="8"/>
      <c r="X30" s="8"/>
      <c r="Y30" s="8"/>
      <c r="Z30" s="8"/>
      <c r="AA30" s="8"/>
      <c r="AB30" s="13"/>
      <c r="AC30" s="26">
        <v>3</v>
      </c>
      <c r="AD30" s="26"/>
      <c r="AE30" s="26"/>
      <c r="AF30" s="26"/>
      <c r="AG30" s="26"/>
      <c r="AH30" s="26"/>
      <c r="AI30" s="27"/>
      <c r="AJ30" s="2"/>
    </row>
    <row r="31" spans="1:36" ht="22.5" customHeight="1" thickBot="1">
      <c r="A31" s="98">
        <v>20</v>
      </c>
      <c r="B31" s="172" t="s">
        <v>43</v>
      </c>
      <c r="C31" s="172"/>
      <c r="D31" s="99"/>
      <c r="E31" s="100">
        <v>9</v>
      </c>
      <c r="F31" s="99"/>
      <c r="G31" s="101"/>
      <c r="H31" s="99"/>
      <c r="I31" s="99">
        <v>9</v>
      </c>
      <c r="J31" s="99"/>
      <c r="K31" s="100">
        <v>9</v>
      </c>
      <c r="L31" s="99"/>
      <c r="M31" s="99"/>
      <c r="N31" s="99"/>
      <c r="O31" s="99">
        <v>3</v>
      </c>
      <c r="P31" s="102">
        <v>4500</v>
      </c>
      <c r="Q31" s="99">
        <v>6</v>
      </c>
      <c r="R31" s="99"/>
      <c r="S31" s="99"/>
      <c r="T31" s="102">
        <v>4500</v>
      </c>
      <c r="U31" s="100"/>
      <c r="V31" s="99"/>
      <c r="W31" s="99"/>
      <c r="X31" s="99"/>
      <c r="Y31" s="99"/>
      <c r="Z31" s="99"/>
      <c r="AA31" s="99"/>
      <c r="AB31" s="103"/>
      <c r="AC31" s="104">
        <v>6</v>
      </c>
      <c r="AD31" s="104"/>
      <c r="AE31" s="104">
        <v>3</v>
      </c>
      <c r="AF31" s="104"/>
      <c r="AG31" s="104"/>
      <c r="AH31" s="104"/>
      <c r="AI31" s="105"/>
      <c r="AJ31" s="2"/>
    </row>
    <row r="32" spans="1:36" ht="22.5" customHeight="1" thickBot="1">
      <c r="A32" s="88">
        <v>21</v>
      </c>
      <c r="B32" s="174" t="s">
        <v>44</v>
      </c>
      <c r="C32" s="174"/>
      <c r="D32" s="113"/>
      <c r="E32" s="135">
        <f>E33+E34+E35+E36+E37+E38</f>
        <v>76</v>
      </c>
      <c r="F32" s="135"/>
      <c r="G32" s="135">
        <v>39</v>
      </c>
      <c r="H32" s="135"/>
      <c r="I32" s="135">
        <f>I34+I35+I36+I37+I38</f>
        <v>37</v>
      </c>
      <c r="J32" s="135">
        <v>10</v>
      </c>
      <c r="K32" s="135">
        <f>K33+K34+K35+K36+K37+K38</f>
        <v>76</v>
      </c>
      <c r="L32" s="135">
        <v>11</v>
      </c>
      <c r="M32" s="135">
        <v>21</v>
      </c>
      <c r="N32" s="135">
        <v>6</v>
      </c>
      <c r="O32" s="135">
        <f>O34+O35+O36+O37+O38</f>
        <v>28</v>
      </c>
      <c r="P32" s="135"/>
      <c r="Q32" s="135">
        <v>10</v>
      </c>
      <c r="R32" s="135"/>
      <c r="S32" s="135">
        <v>1</v>
      </c>
      <c r="T32" s="135">
        <v>11000</v>
      </c>
      <c r="U32" s="135">
        <v>3</v>
      </c>
      <c r="V32" s="135"/>
      <c r="W32" s="135"/>
      <c r="X32" s="135">
        <v>3</v>
      </c>
      <c r="Y32" s="135"/>
      <c r="Z32" s="135"/>
      <c r="AA32" s="135"/>
      <c r="AB32" s="135">
        <v>13000</v>
      </c>
      <c r="AC32" s="148">
        <f>AC33+AC34+AC35+AC36+AC37+AC38</f>
        <v>55</v>
      </c>
      <c r="AD32" s="135"/>
      <c r="AE32" s="148">
        <f>AE33+AE35+AE36+AE37+AE38</f>
        <v>21</v>
      </c>
      <c r="AF32" s="135"/>
      <c r="AG32" s="113"/>
      <c r="AH32" s="113"/>
      <c r="AI32" s="113"/>
      <c r="AJ32" s="2"/>
    </row>
    <row r="33" spans="1:36" ht="22.5" customHeight="1">
      <c r="A33" s="63">
        <v>22</v>
      </c>
      <c r="B33" s="176" t="s">
        <v>45</v>
      </c>
      <c r="C33" s="176"/>
      <c r="D33" s="106"/>
      <c r="E33" s="107">
        <v>35</v>
      </c>
      <c r="F33" s="106"/>
      <c r="G33" s="106">
        <v>35</v>
      </c>
      <c r="H33" s="106"/>
      <c r="I33" s="106"/>
      <c r="J33" s="106"/>
      <c r="K33" s="107">
        <v>35</v>
      </c>
      <c r="L33" s="106">
        <v>11</v>
      </c>
      <c r="M33" s="106">
        <v>21</v>
      </c>
      <c r="N33" s="106">
        <v>3</v>
      </c>
      <c r="O33" s="106"/>
      <c r="P33" s="108">
        <v>0</v>
      </c>
      <c r="Q33" s="106"/>
      <c r="R33" s="106"/>
      <c r="S33" s="109"/>
      <c r="T33" s="108"/>
      <c r="U33" s="107"/>
      <c r="V33" s="106"/>
      <c r="W33" s="106"/>
      <c r="X33" s="106"/>
      <c r="Y33" s="106"/>
      <c r="Z33" s="106"/>
      <c r="AA33" s="106"/>
      <c r="AB33" s="110"/>
      <c r="AC33" s="111">
        <v>33</v>
      </c>
      <c r="AD33" s="111"/>
      <c r="AE33" s="111">
        <v>2</v>
      </c>
      <c r="AF33" s="111"/>
      <c r="AG33" s="111"/>
      <c r="AH33" s="111"/>
      <c r="AI33" s="112"/>
      <c r="AJ33" s="2"/>
    </row>
    <row r="34" spans="1:36" ht="22.5" customHeight="1">
      <c r="A34" s="25">
        <v>23</v>
      </c>
      <c r="B34" s="173" t="s">
        <v>46</v>
      </c>
      <c r="C34" s="173"/>
      <c r="D34" s="16"/>
      <c r="E34" s="17">
        <v>13</v>
      </c>
      <c r="F34" s="16"/>
      <c r="G34" s="16"/>
      <c r="H34" s="16"/>
      <c r="I34" s="16">
        <v>13</v>
      </c>
      <c r="J34" s="16"/>
      <c r="K34" s="17">
        <v>13</v>
      </c>
      <c r="L34" s="16"/>
      <c r="M34" s="16"/>
      <c r="N34" s="16">
        <v>2</v>
      </c>
      <c r="O34" s="16">
        <v>11</v>
      </c>
      <c r="P34" s="18">
        <v>27000</v>
      </c>
      <c r="Q34" s="16"/>
      <c r="R34" s="16"/>
      <c r="S34" s="16"/>
      <c r="T34" s="18"/>
      <c r="U34" s="17"/>
      <c r="V34" s="16"/>
      <c r="W34" s="16"/>
      <c r="X34" s="16"/>
      <c r="Y34" s="16"/>
      <c r="Z34" s="16"/>
      <c r="AA34" s="16"/>
      <c r="AB34" s="19"/>
      <c r="AC34" s="28">
        <v>13</v>
      </c>
      <c r="AD34" s="28"/>
      <c r="AE34" s="28"/>
      <c r="AF34" s="28"/>
      <c r="AG34" s="28"/>
      <c r="AH34" s="28"/>
      <c r="AI34" s="29"/>
      <c r="AJ34" s="2"/>
    </row>
    <row r="35" spans="1:36" ht="22.5" customHeight="1">
      <c r="A35" s="25">
        <v>24</v>
      </c>
      <c r="B35" s="173" t="s">
        <v>47</v>
      </c>
      <c r="C35" s="173"/>
      <c r="D35" s="31"/>
      <c r="E35" s="14">
        <v>12</v>
      </c>
      <c r="F35" s="8"/>
      <c r="G35" s="15"/>
      <c r="H35" s="8"/>
      <c r="I35" s="8">
        <v>12</v>
      </c>
      <c r="J35" s="8">
        <v>10</v>
      </c>
      <c r="K35" s="14">
        <v>12</v>
      </c>
      <c r="L35" s="8"/>
      <c r="M35" s="8"/>
      <c r="N35" s="8"/>
      <c r="O35" s="8">
        <v>2</v>
      </c>
      <c r="P35" s="12">
        <v>2000</v>
      </c>
      <c r="Q35" s="8">
        <v>10</v>
      </c>
      <c r="R35" s="8"/>
      <c r="S35" s="8"/>
      <c r="T35" s="12"/>
      <c r="U35" s="14"/>
      <c r="V35" s="8"/>
      <c r="W35" s="8"/>
      <c r="X35" s="8"/>
      <c r="Y35" s="8"/>
      <c r="Z35" s="8"/>
      <c r="AA35" s="8"/>
      <c r="AB35" s="13"/>
      <c r="AC35" s="26">
        <v>1</v>
      </c>
      <c r="AD35" s="26"/>
      <c r="AE35" s="26">
        <v>11</v>
      </c>
      <c r="AF35" s="26"/>
      <c r="AG35" s="26"/>
      <c r="AH35" s="26"/>
      <c r="AI35" s="27"/>
      <c r="AJ35" s="2"/>
    </row>
    <row r="36" spans="1:36" ht="22.5" customHeight="1">
      <c r="A36" s="25">
        <v>25</v>
      </c>
      <c r="B36" s="173" t="s">
        <v>94</v>
      </c>
      <c r="C36" s="173"/>
      <c r="D36" s="8"/>
      <c r="E36" s="107">
        <v>8</v>
      </c>
      <c r="F36" s="106"/>
      <c r="G36" s="106">
        <v>3</v>
      </c>
      <c r="H36" s="106"/>
      <c r="I36" s="106">
        <v>5</v>
      </c>
      <c r="J36" s="106"/>
      <c r="K36" s="107">
        <v>8</v>
      </c>
      <c r="L36" s="106"/>
      <c r="M36" s="106"/>
      <c r="N36" s="106"/>
      <c r="O36" s="106">
        <v>8</v>
      </c>
      <c r="P36" s="108">
        <v>20000</v>
      </c>
      <c r="Q36" s="106"/>
      <c r="R36" s="106"/>
      <c r="S36" s="109">
        <v>1</v>
      </c>
      <c r="T36" s="108">
        <v>3000</v>
      </c>
      <c r="U36" s="107">
        <v>3</v>
      </c>
      <c r="V36" s="106"/>
      <c r="W36" s="106"/>
      <c r="X36" s="106">
        <v>3</v>
      </c>
      <c r="Y36" s="106"/>
      <c r="Z36" s="106"/>
      <c r="AA36" s="106"/>
      <c r="AB36" s="110">
        <v>13000</v>
      </c>
      <c r="AC36" s="111">
        <v>5</v>
      </c>
      <c r="AD36" s="111"/>
      <c r="AE36" s="111">
        <v>3</v>
      </c>
      <c r="AF36" s="26"/>
      <c r="AG36" s="26"/>
      <c r="AH36" s="26"/>
      <c r="AI36" s="27"/>
      <c r="AJ36" s="2"/>
    </row>
    <row r="37" spans="1:36" ht="22.5" customHeight="1">
      <c r="A37" s="25">
        <v>26</v>
      </c>
      <c r="B37" s="173" t="s">
        <v>48</v>
      </c>
      <c r="C37" s="173"/>
      <c r="D37" s="8"/>
      <c r="E37" s="14">
        <v>8</v>
      </c>
      <c r="F37" s="8"/>
      <c r="G37" s="15">
        <v>1</v>
      </c>
      <c r="H37" s="8"/>
      <c r="I37" s="8">
        <v>7</v>
      </c>
      <c r="J37" s="8"/>
      <c r="K37" s="14">
        <v>8</v>
      </c>
      <c r="L37" s="8"/>
      <c r="M37" s="8"/>
      <c r="N37" s="8">
        <v>1</v>
      </c>
      <c r="O37" s="8">
        <v>7</v>
      </c>
      <c r="P37" s="12">
        <v>14000</v>
      </c>
      <c r="Q37" s="8"/>
      <c r="R37" s="8"/>
      <c r="S37" s="8"/>
      <c r="T37" s="12">
        <v>8000</v>
      </c>
      <c r="U37" s="14"/>
      <c r="V37" s="8"/>
      <c r="W37" s="8"/>
      <c r="X37" s="8"/>
      <c r="Y37" s="8"/>
      <c r="Z37" s="8"/>
      <c r="AA37" s="8"/>
      <c r="AB37" s="13"/>
      <c r="AC37" s="26">
        <v>3</v>
      </c>
      <c r="AD37" s="26"/>
      <c r="AE37" s="26">
        <v>5</v>
      </c>
      <c r="AF37" s="26"/>
      <c r="AG37" s="26"/>
      <c r="AH37" s="26"/>
      <c r="AI37" s="27"/>
      <c r="AJ37" s="2"/>
    </row>
    <row r="38" spans="1:36" ht="22.5" customHeight="1" thickBot="1">
      <c r="A38" s="98">
        <v>27</v>
      </c>
      <c r="B38" s="172" t="s">
        <v>49</v>
      </c>
      <c r="C38" s="172"/>
      <c r="D38" s="99"/>
      <c r="E38" s="100"/>
      <c r="F38" s="99"/>
      <c r="G38" s="101"/>
      <c r="H38" s="99"/>
      <c r="I38" s="99"/>
      <c r="J38" s="99"/>
      <c r="K38" s="100"/>
      <c r="L38" s="99"/>
      <c r="M38" s="99"/>
      <c r="N38" s="99"/>
      <c r="O38" s="99"/>
      <c r="P38" s="102"/>
      <c r="Q38" s="99"/>
      <c r="R38" s="99"/>
      <c r="S38" s="99"/>
      <c r="T38" s="102"/>
      <c r="U38" s="100"/>
      <c r="V38" s="99"/>
      <c r="W38" s="99"/>
      <c r="X38" s="99"/>
      <c r="Y38" s="99"/>
      <c r="Z38" s="99"/>
      <c r="AA38" s="99"/>
      <c r="AB38" s="103"/>
      <c r="AC38" s="104"/>
      <c r="AD38" s="104"/>
      <c r="AE38" s="104"/>
      <c r="AF38" s="104"/>
      <c r="AG38" s="104"/>
      <c r="AH38" s="104"/>
      <c r="AI38" s="105"/>
      <c r="AJ38" s="2"/>
    </row>
    <row r="39" spans="1:36" ht="22.5" customHeight="1" thickBot="1">
      <c r="A39" s="88">
        <v>28</v>
      </c>
      <c r="B39" s="174" t="s">
        <v>50</v>
      </c>
      <c r="C39" s="174"/>
      <c r="D39" s="113"/>
      <c r="E39" s="126">
        <f>E40+E41+E42</f>
        <v>111</v>
      </c>
      <c r="F39" s="126"/>
      <c r="G39" s="126"/>
      <c r="H39" s="126"/>
      <c r="I39" s="126">
        <f>I40+I41+I42+J42</f>
        <v>111</v>
      </c>
      <c r="J39" s="126"/>
      <c r="K39" s="126">
        <f>K40+K41+K42+L42</f>
        <v>111</v>
      </c>
      <c r="L39" s="126"/>
      <c r="M39" s="126">
        <v>3</v>
      </c>
      <c r="N39" s="126">
        <v>13</v>
      </c>
      <c r="O39" s="126">
        <f>O40+O41+O42+N42</f>
        <v>95</v>
      </c>
      <c r="P39" s="126"/>
      <c r="Q39" s="126"/>
      <c r="R39" s="126"/>
      <c r="S39" s="126">
        <v>53</v>
      </c>
      <c r="T39" s="126">
        <f>T40+T41+T42+S42</f>
        <v>94500</v>
      </c>
      <c r="U39" s="126"/>
      <c r="V39" s="126"/>
      <c r="W39" s="126"/>
      <c r="X39" s="126"/>
      <c r="Y39" s="126"/>
      <c r="Z39" s="126"/>
      <c r="AA39" s="126"/>
      <c r="AB39" s="126"/>
      <c r="AC39" s="126">
        <v>53</v>
      </c>
      <c r="AD39" s="126"/>
      <c r="AE39" s="126">
        <f>AE40+AE41+AE42+AF42</f>
        <v>58</v>
      </c>
      <c r="AF39" s="126"/>
      <c r="AG39" s="126"/>
      <c r="AH39" s="89"/>
      <c r="AI39" s="89"/>
      <c r="AJ39" s="2"/>
    </row>
    <row r="40" spans="1:36" ht="22.5" customHeight="1">
      <c r="A40" s="63">
        <v>29</v>
      </c>
      <c r="B40" s="176" t="s">
        <v>51</v>
      </c>
      <c r="C40" s="176"/>
      <c r="D40" s="114"/>
      <c r="E40" s="38">
        <v>52</v>
      </c>
      <c r="F40" s="37"/>
      <c r="G40" s="39"/>
      <c r="H40" s="37"/>
      <c r="I40" s="37">
        <v>52</v>
      </c>
      <c r="J40" s="37"/>
      <c r="K40" s="38">
        <v>52</v>
      </c>
      <c r="L40" s="37"/>
      <c r="M40" s="37">
        <v>3</v>
      </c>
      <c r="N40" s="37">
        <v>13</v>
      </c>
      <c r="O40" s="37">
        <v>36</v>
      </c>
      <c r="P40" s="40">
        <v>73500</v>
      </c>
      <c r="Q40" s="37"/>
      <c r="R40" s="37"/>
      <c r="S40" s="37">
        <v>31</v>
      </c>
      <c r="T40" s="40">
        <v>44500</v>
      </c>
      <c r="U40" s="38"/>
      <c r="V40" s="37"/>
      <c r="W40" s="37"/>
      <c r="X40" s="37"/>
      <c r="Y40" s="37"/>
      <c r="Z40" s="37"/>
      <c r="AA40" s="37"/>
      <c r="AB40" s="41"/>
      <c r="AC40" s="42">
        <v>30</v>
      </c>
      <c r="AD40" s="145"/>
      <c r="AE40" s="42">
        <v>22</v>
      </c>
      <c r="AF40" s="42"/>
      <c r="AG40" s="42"/>
      <c r="AH40" s="42"/>
      <c r="AI40" s="43"/>
      <c r="AJ40" s="2"/>
    </row>
    <row r="41" spans="1:36" ht="22.5" customHeight="1">
      <c r="A41" s="25">
        <v>30</v>
      </c>
      <c r="B41" s="173" t="s">
        <v>52</v>
      </c>
      <c r="C41" s="173"/>
      <c r="D41" s="8"/>
      <c r="E41" s="14">
        <v>49</v>
      </c>
      <c r="F41" s="8"/>
      <c r="G41" s="15"/>
      <c r="H41" s="8"/>
      <c r="I41" s="8">
        <v>49</v>
      </c>
      <c r="J41" s="8"/>
      <c r="K41" s="14">
        <v>49</v>
      </c>
      <c r="L41" s="8"/>
      <c r="M41" s="8"/>
      <c r="N41" s="8"/>
      <c r="O41" s="8">
        <v>49</v>
      </c>
      <c r="P41" s="12">
        <v>73000</v>
      </c>
      <c r="Q41" s="8"/>
      <c r="R41" s="8"/>
      <c r="S41" s="8">
        <v>22</v>
      </c>
      <c r="T41" s="12">
        <v>35500</v>
      </c>
      <c r="U41" s="14"/>
      <c r="V41" s="8"/>
      <c r="W41" s="8"/>
      <c r="X41" s="8"/>
      <c r="Y41" s="8"/>
      <c r="Z41" s="8"/>
      <c r="AA41" s="8"/>
      <c r="AB41" s="13"/>
      <c r="AC41" s="26">
        <v>21</v>
      </c>
      <c r="AD41" s="26"/>
      <c r="AE41" s="26">
        <v>28</v>
      </c>
      <c r="AF41" s="26"/>
      <c r="AG41" s="26"/>
      <c r="AH41" s="26"/>
      <c r="AI41" s="27"/>
      <c r="AJ41" s="2"/>
    </row>
    <row r="42" spans="1:36" ht="22.5" customHeight="1" thickBot="1">
      <c r="A42" s="98">
        <v>31</v>
      </c>
      <c r="B42" s="172" t="s">
        <v>53</v>
      </c>
      <c r="C42" s="172"/>
      <c r="D42" s="99"/>
      <c r="E42" s="100">
        <v>10</v>
      </c>
      <c r="F42" s="99"/>
      <c r="G42" s="101"/>
      <c r="H42" s="99"/>
      <c r="I42" s="99">
        <v>10</v>
      </c>
      <c r="J42" s="99"/>
      <c r="K42" s="100">
        <v>10</v>
      </c>
      <c r="L42" s="99"/>
      <c r="M42" s="99"/>
      <c r="N42" s="99"/>
      <c r="O42" s="99">
        <v>10</v>
      </c>
      <c r="P42" s="102">
        <v>17500</v>
      </c>
      <c r="Q42" s="99"/>
      <c r="R42" s="99"/>
      <c r="S42" s="99"/>
      <c r="T42" s="102">
        <v>14500</v>
      </c>
      <c r="U42" s="100"/>
      <c r="V42" s="99"/>
      <c r="W42" s="99"/>
      <c r="X42" s="99"/>
      <c r="Y42" s="99"/>
      <c r="Z42" s="99"/>
      <c r="AA42" s="99"/>
      <c r="AB42" s="103"/>
      <c r="AC42" s="104">
        <v>2</v>
      </c>
      <c r="AD42" s="104"/>
      <c r="AE42" s="104">
        <v>8</v>
      </c>
      <c r="AF42" s="104"/>
      <c r="AG42" s="104"/>
      <c r="AH42" s="104"/>
      <c r="AI42" s="105"/>
      <c r="AJ42" s="2"/>
    </row>
    <row r="43" spans="1:36" ht="22.5" customHeight="1" thickBot="1">
      <c r="A43" s="88">
        <v>32</v>
      </c>
      <c r="B43" s="174" t="s">
        <v>54</v>
      </c>
      <c r="C43" s="174"/>
      <c r="D43" s="89"/>
      <c r="E43" s="126">
        <v>12</v>
      </c>
      <c r="F43" s="126"/>
      <c r="G43" s="126">
        <v>7</v>
      </c>
      <c r="H43" s="126"/>
      <c r="I43" s="126">
        <v>5</v>
      </c>
      <c r="J43" s="126"/>
      <c r="K43" s="126">
        <f>K44+K45+K47+K48</f>
        <v>12</v>
      </c>
      <c r="L43" s="126"/>
      <c r="M43" s="126"/>
      <c r="N43" s="126">
        <v>1</v>
      </c>
      <c r="O43" s="126">
        <v>9</v>
      </c>
      <c r="P43" s="126"/>
      <c r="Q43" s="126">
        <v>2</v>
      </c>
      <c r="R43" s="126"/>
      <c r="S43" s="126">
        <v>5</v>
      </c>
      <c r="T43" s="126">
        <v>6000</v>
      </c>
      <c r="U43" s="126"/>
      <c r="V43" s="126"/>
      <c r="W43" s="126"/>
      <c r="X43" s="126"/>
      <c r="Y43" s="126"/>
      <c r="Z43" s="126"/>
      <c r="AA43" s="126"/>
      <c r="AB43" s="126"/>
      <c r="AC43" s="126">
        <v>9</v>
      </c>
      <c r="AD43" s="126"/>
      <c r="AE43" s="126">
        <v>3</v>
      </c>
      <c r="AF43" s="126"/>
      <c r="AG43" s="89"/>
      <c r="AH43" s="89"/>
      <c r="AI43" s="89"/>
      <c r="AJ43" s="2"/>
    </row>
    <row r="44" spans="1:36" ht="22.5" customHeight="1">
      <c r="A44" s="63">
        <v>33</v>
      </c>
      <c r="B44" s="176" t="s">
        <v>55</v>
      </c>
      <c r="C44" s="176"/>
      <c r="D44" s="50"/>
      <c r="E44" s="51">
        <v>8</v>
      </c>
      <c r="F44" s="50"/>
      <c r="G44" s="50">
        <v>6</v>
      </c>
      <c r="H44" s="50"/>
      <c r="I44" s="50">
        <v>2</v>
      </c>
      <c r="J44" s="50"/>
      <c r="K44" s="51">
        <v>8</v>
      </c>
      <c r="L44" s="50"/>
      <c r="M44" s="50"/>
      <c r="N44" s="50"/>
      <c r="O44" s="50">
        <v>7</v>
      </c>
      <c r="P44" s="40">
        <v>21000</v>
      </c>
      <c r="Q44" s="50">
        <v>1</v>
      </c>
      <c r="R44" s="50"/>
      <c r="S44" s="50">
        <v>5</v>
      </c>
      <c r="T44" s="40"/>
      <c r="U44" s="51"/>
      <c r="V44" s="50"/>
      <c r="W44" s="50"/>
      <c r="X44" s="50"/>
      <c r="Y44" s="50"/>
      <c r="Z44" s="50"/>
      <c r="AA44" s="50"/>
      <c r="AB44" s="41"/>
      <c r="AC44" s="42">
        <v>8</v>
      </c>
      <c r="AD44" s="42"/>
      <c r="AE44" s="42"/>
      <c r="AF44" s="42"/>
      <c r="AG44" s="42"/>
      <c r="AH44" s="42"/>
      <c r="AI44" s="43"/>
      <c r="AJ44" s="2"/>
    </row>
    <row r="45" spans="1:36" ht="22.5" customHeight="1">
      <c r="A45" s="25">
        <v>34</v>
      </c>
      <c r="B45" s="173" t="s">
        <v>56</v>
      </c>
      <c r="C45" s="173"/>
      <c r="D45" s="8"/>
      <c r="E45" s="14">
        <v>1</v>
      </c>
      <c r="F45" s="8"/>
      <c r="G45" s="8">
        <v>1</v>
      </c>
      <c r="H45" s="8"/>
      <c r="I45" s="8"/>
      <c r="J45" s="8"/>
      <c r="K45" s="14">
        <v>1</v>
      </c>
      <c r="L45" s="8"/>
      <c r="M45" s="8"/>
      <c r="N45" s="8">
        <v>1</v>
      </c>
      <c r="O45" s="8"/>
      <c r="P45" s="12"/>
      <c r="Q45" s="8"/>
      <c r="R45" s="8"/>
      <c r="S45" s="8"/>
      <c r="T45" s="12"/>
      <c r="U45" s="14"/>
      <c r="V45" s="8"/>
      <c r="W45" s="8"/>
      <c r="X45" s="8"/>
      <c r="Y45" s="8"/>
      <c r="Z45" s="8"/>
      <c r="AA45" s="8"/>
      <c r="AB45" s="13"/>
      <c r="AC45" s="26">
        <v>1</v>
      </c>
      <c r="AD45" s="26"/>
      <c r="AE45" s="26"/>
      <c r="AF45" s="26"/>
      <c r="AG45" s="26"/>
      <c r="AH45" s="26"/>
      <c r="AI45" s="27"/>
      <c r="AJ45" s="2"/>
    </row>
    <row r="46" spans="1:36" ht="22.5" customHeight="1">
      <c r="A46" s="25">
        <v>35</v>
      </c>
      <c r="B46" s="173" t="s">
        <v>57</v>
      </c>
      <c r="C46" s="173"/>
      <c r="D46" s="8"/>
      <c r="E46" s="14"/>
      <c r="F46" s="8"/>
      <c r="G46" s="8"/>
      <c r="H46" s="8"/>
      <c r="I46" s="8"/>
      <c r="J46" s="8"/>
      <c r="K46" s="14"/>
      <c r="L46" s="8"/>
      <c r="M46" s="8"/>
      <c r="N46" s="8"/>
      <c r="O46" s="8"/>
      <c r="P46" s="12"/>
      <c r="Q46" s="8"/>
      <c r="R46" s="8"/>
      <c r="S46" s="8"/>
      <c r="T46" s="12"/>
      <c r="U46" s="14"/>
      <c r="V46" s="8"/>
      <c r="W46" s="8"/>
      <c r="X46" s="8"/>
      <c r="Y46" s="8"/>
      <c r="Z46" s="8"/>
      <c r="AA46" s="8"/>
      <c r="AB46" s="13"/>
      <c r="AC46" s="26"/>
      <c r="AD46" s="26"/>
      <c r="AE46" s="26"/>
      <c r="AF46" s="26"/>
      <c r="AG46" s="26"/>
      <c r="AH46" s="26"/>
      <c r="AI46" s="27"/>
      <c r="AJ46" s="2"/>
    </row>
    <row r="47" spans="1:36" ht="22.5" customHeight="1">
      <c r="A47" s="25">
        <v>36</v>
      </c>
      <c r="B47" s="173" t="s">
        <v>58</v>
      </c>
      <c r="C47" s="173"/>
      <c r="D47" s="8"/>
      <c r="E47" s="14">
        <v>3</v>
      </c>
      <c r="F47" s="8"/>
      <c r="G47" s="8"/>
      <c r="H47" s="8"/>
      <c r="I47" s="8">
        <v>3</v>
      </c>
      <c r="J47" s="8"/>
      <c r="K47" s="14">
        <v>3</v>
      </c>
      <c r="L47" s="8"/>
      <c r="M47" s="8"/>
      <c r="N47" s="8"/>
      <c r="O47" s="8">
        <v>2</v>
      </c>
      <c r="P47" s="12">
        <v>12500</v>
      </c>
      <c r="Q47" s="8">
        <v>1</v>
      </c>
      <c r="R47" s="8"/>
      <c r="S47" s="8"/>
      <c r="T47" s="12">
        <v>6000</v>
      </c>
      <c r="U47" s="14"/>
      <c r="V47" s="8"/>
      <c r="W47" s="8"/>
      <c r="X47" s="8"/>
      <c r="Y47" s="8"/>
      <c r="Z47" s="8"/>
      <c r="AA47" s="8"/>
      <c r="AB47" s="13"/>
      <c r="AC47" s="26"/>
      <c r="AD47" s="26"/>
      <c r="AE47" s="26">
        <v>3</v>
      </c>
      <c r="AF47" s="26"/>
      <c r="AG47" s="26"/>
      <c r="AH47" s="26"/>
      <c r="AI47" s="27"/>
      <c r="AJ47" s="2"/>
    </row>
    <row r="48" spans="1:36" ht="22.5" customHeight="1">
      <c r="A48" s="25">
        <v>37</v>
      </c>
      <c r="B48" s="173" t="s">
        <v>59</v>
      </c>
      <c r="C48" s="173"/>
      <c r="D48" s="8"/>
      <c r="E48" s="14"/>
      <c r="F48" s="8"/>
      <c r="G48" s="8"/>
      <c r="H48" s="8"/>
      <c r="I48" s="8"/>
      <c r="J48" s="8"/>
      <c r="K48" s="14"/>
      <c r="L48" s="8"/>
      <c r="M48" s="8"/>
      <c r="N48" s="8"/>
      <c r="O48" s="8"/>
      <c r="P48" s="12"/>
      <c r="Q48" s="8"/>
      <c r="R48" s="8"/>
      <c r="S48" s="8"/>
      <c r="T48" s="12"/>
      <c r="U48" s="14"/>
      <c r="V48" s="8"/>
      <c r="W48" s="8"/>
      <c r="X48" s="8"/>
      <c r="Y48" s="8"/>
      <c r="Z48" s="8"/>
      <c r="AA48" s="8"/>
      <c r="AB48" s="13"/>
      <c r="AC48" s="26"/>
      <c r="AD48" s="26"/>
      <c r="AE48" s="26"/>
      <c r="AF48" s="26"/>
      <c r="AG48" s="26"/>
      <c r="AH48" s="26"/>
      <c r="AI48" s="27"/>
      <c r="AJ48" s="2"/>
    </row>
    <row r="49" spans="1:36" ht="22.5" customHeight="1" thickBot="1">
      <c r="A49" s="98">
        <v>38</v>
      </c>
      <c r="B49" s="172" t="s">
        <v>60</v>
      </c>
      <c r="C49" s="172"/>
      <c r="D49" s="99"/>
      <c r="E49" s="100"/>
      <c r="F49" s="99"/>
      <c r="G49" s="99"/>
      <c r="H49" s="99"/>
      <c r="I49" s="99"/>
      <c r="J49" s="99"/>
      <c r="K49" s="100"/>
      <c r="L49" s="99"/>
      <c r="M49" s="99"/>
      <c r="N49" s="99"/>
      <c r="O49" s="99"/>
      <c r="P49" s="102"/>
      <c r="Q49" s="99"/>
      <c r="R49" s="99"/>
      <c r="S49" s="99"/>
      <c r="T49" s="102"/>
      <c r="U49" s="100"/>
      <c r="V49" s="99"/>
      <c r="W49" s="99"/>
      <c r="X49" s="99"/>
      <c r="Y49" s="99"/>
      <c r="Z49" s="99"/>
      <c r="AA49" s="99"/>
      <c r="AB49" s="103"/>
      <c r="AC49" s="104"/>
      <c r="AD49" s="104"/>
      <c r="AE49" s="104"/>
      <c r="AF49" s="104"/>
      <c r="AG49" s="104"/>
      <c r="AH49" s="104"/>
      <c r="AI49" s="105"/>
      <c r="AJ49" s="2"/>
    </row>
    <row r="50" spans="1:36" ht="29.25" customHeight="1" thickBot="1">
      <c r="A50" s="88">
        <v>39</v>
      </c>
      <c r="B50" s="174" t="s">
        <v>61</v>
      </c>
      <c r="C50" s="174"/>
      <c r="D50" s="135"/>
      <c r="E50" s="126">
        <f>E51+E55+E56+E57+G57</f>
        <v>30</v>
      </c>
      <c r="F50" s="135"/>
      <c r="G50" s="135">
        <v>6</v>
      </c>
      <c r="H50" s="135"/>
      <c r="I50" s="126">
        <f>I55+I56+I57+J57</f>
        <v>24</v>
      </c>
      <c r="J50" s="135">
        <v>6</v>
      </c>
      <c r="K50" s="126">
        <f>K55+K56+K57+L57</f>
        <v>24</v>
      </c>
      <c r="L50" s="135"/>
      <c r="M50" s="135"/>
      <c r="N50" s="135"/>
      <c r="O50" s="135">
        <v>18</v>
      </c>
      <c r="P50" s="136"/>
      <c r="Q50" s="135">
        <v>6</v>
      </c>
      <c r="R50" s="135"/>
      <c r="S50" s="135"/>
      <c r="T50" s="149">
        <f>T55+T57+T56+T54</f>
        <v>18000</v>
      </c>
      <c r="U50" s="135"/>
      <c r="V50" s="135"/>
      <c r="W50" s="135"/>
      <c r="X50" s="135"/>
      <c r="Y50" s="135"/>
      <c r="Z50" s="135"/>
      <c r="AA50" s="135"/>
      <c r="AB50" s="135"/>
      <c r="AC50" s="135">
        <v>16</v>
      </c>
      <c r="AD50" s="135"/>
      <c r="AE50" s="135">
        <v>8</v>
      </c>
      <c r="AF50" s="135"/>
      <c r="AG50" s="135"/>
      <c r="AH50" s="135"/>
      <c r="AI50" s="127"/>
      <c r="AJ50" s="2"/>
    </row>
    <row r="51" spans="1:36" ht="29.25" customHeight="1">
      <c r="A51" s="63">
        <v>40</v>
      </c>
      <c r="B51" s="176" t="s">
        <v>62</v>
      </c>
      <c r="C51" s="176"/>
      <c r="D51" s="50"/>
      <c r="E51" s="51">
        <v>6</v>
      </c>
      <c r="F51" s="50"/>
      <c r="G51" s="50">
        <v>6</v>
      </c>
      <c r="H51" s="50"/>
      <c r="I51" s="50"/>
      <c r="J51" s="50">
        <v>6</v>
      </c>
      <c r="K51" s="144"/>
      <c r="L51" s="50"/>
      <c r="M51" s="50"/>
      <c r="N51" s="50"/>
      <c r="O51" s="50"/>
      <c r="P51" s="79"/>
      <c r="Q51" s="50"/>
      <c r="R51" s="50"/>
      <c r="S51" s="50"/>
      <c r="T51" s="40"/>
      <c r="U51" s="51"/>
      <c r="V51" s="50"/>
      <c r="W51" s="50"/>
      <c r="X51" s="50"/>
      <c r="Y51" s="50"/>
      <c r="Z51" s="50"/>
      <c r="AA51" s="50"/>
      <c r="AB51" s="41"/>
      <c r="AC51" s="42"/>
      <c r="AD51" s="42"/>
      <c r="AE51" s="42"/>
      <c r="AF51" s="42"/>
      <c r="AG51" s="42"/>
      <c r="AH51" s="42"/>
      <c r="AI51" s="43"/>
      <c r="AJ51" s="2"/>
    </row>
    <row r="52" spans="1:36" ht="29.25" customHeight="1">
      <c r="A52" s="25">
        <v>41</v>
      </c>
      <c r="B52" s="173" t="s">
        <v>63</v>
      </c>
      <c r="C52" s="173"/>
      <c r="D52" s="8"/>
      <c r="E52" s="14"/>
      <c r="F52" s="8"/>
      <c r="G52" s="8"/>
      <c r="H52" s="8"/>
      <c r="I52" s="8"/>
      <c r="J52" s="8"/>
      <c r="K52" s="14"/>
      <c r="L52" s="8"/>
      <c r="M52" s="8"/>
      <c r="N52" s="8"/>
      <c r="O52" s="8"/>
      <c r="P52" s="73"/>
      <c r="Q52" s="8"/>
      <c r="R52" s="8"/>
      <c r="S52" s="8"/>
      <c r="T52" s="12"/>
      <c r="U52" s="14"/>
      <c r="V52" s="8"/>
      <c r="W52" s="8"/>
      <c r="X52" s="8"/>
      <c r="Y52" s="8"/>
      <c r="Z52" s="8"/>
      <c r="AA52" s="8"/>
      <c r="AB52" s="13"/>
      <c r="AC52" s="26"/>
      <c r="AD52" s="26"/>
      <c r="AE52" s="26"/>
      <c r="AF52" s="26"/>
      <c r="AG52" s="26"/>
      <c r="AH52" s="26"/>
      <c r="AI52" s="27"/>
      <c r="AJ52" s="2"/>
    </row>
    <row r="53" spans="1:36" ht="29.25" customHeight="1">
      <c r="A53" s="25">
        <v>42</v>
      </c>
      <c r="B53" s="173" t="s">
        <v>64</v>
      </c>
      <c r="C53" s="173"/>
      <c r="D53" s="8"/>
      <c r="E53" s="14"/>
      <c r="F53" s="8"/>
      <c r="G53" s="8"/>
      <c r="H53" s="8"/>
      <c r="I53" s="8"/>
      <c r="J53" s="8"/>
      <c r="K53" s="14"/>
      <c r="L53" s="8"/>
      <c r="M53" s="8"/>
      <c r="N53" s="8"/>
      <c r="O53" s="8"/>
      <c r="P53" s="73"/>
      <c r="Q53" s="8"/>
      <c r="R53" s="8"/>
      <c r="S53" s="8"/>
      <c r="T53" s="12"/>
      <c r="U53" s="14"/>
      <c r="V53" s="8"/>
      <c r="W53" s="8"/>
      <c r="X53" s="8"/>
      <c r="Y53" s="8"/>
      <c r="Z53" s="8"/>
      <c r="AA53" s="8"/>
      <c r="AB53" s="13"/>
      <c r="AC53" s="26"/>
      <c r="AD53" s="26"/>
      <c r="AE53" s="26"/>
      <c r="AF53" s="26"/>
      <c r="AG53" s="26"/>
      <c r="AH53" s="26"/>
      <c r="AI53" s="27"/>
      <c r="AJ53" s="2"/>
    </row>
    <row r="54" spans="1:36" ht="29.25" customHeight="1">
      <c r="A54" s="25">
        <v>43</v>
      </c>
      <c r="B54" s="173" t="s">
        <v>65</v>
      </c>
      <c r="C54" s="173"/>
      <c r="D54" s="8"/>
      <c r="E54" s="14"/>
      <c r="F54" s="8"/>
      <c r="G54" s="8"/>
      <c r="H54" s="8"/>
      <c r="I54" s="8"/>
      <c r="J54" s="8"/>
      <c r="K54" s="14"/>
      <c r="L54" s="8"/>
      <c r="M54" s="8"/>
      <c r="N54" s="8"/>
      <c r="O54" s="8"/>
      <c r="P54" s="73"/>
      <c r="Q54" s="8"/>
      <c r="R54" s="8"/>
      <c r="S54" s="8"/>
      <c r="T54" s="12"/>
      <c r="U54" s="14"/>
      <c r="V54" s="8"/>
      <c r="W54" s="8"/>
      <c r="X54" s="8"/>
      <c r="Y54" s="8"/>
      <c r="Z54" s="8"/>
      <c r="AA54" s="8"/>
      <c r="AB54" s="13"/>
      <c r="AC54" s="26"/>
      <c r="AD54" s="26"/>
      <c r="AE54" s="26"/>
      <c r="AF54" s="26"/>
      <c r="AG54" s="26"/>
      <c r="AH54" s="26"/>
      <c r="AI54" s="27"/>
      <c r="AJ54" s="2"/>
    </row>
    <row r="55" spans="1:36" ht="29.25" customHeight="1">
      <c r="A55" s="25">
        <v>44</v>
      </c>
      <c r="B55" s="173" t="s">
        <v>66</v>
      </c>
      <c r="C55" s="173"/>
      <c r="D55" s="8"/>
      <c r="E55" s="14">
        <v>6</v>
      </c>
      <c r="F55" s="8"/>
      <c r="G55" s="8"/>
      <c r="H55" s="8"/>
      <c r="I55" s="8">
        <v>6</v>
      </c>
      <c r="J55" s="8"/>
      <c r="K55" s="14">
        <v>6</v>
      </c>
      <c r="L55" s="8"/>
      <c r="M55" s="8"/>
      <c r="N55" s="8"/>
      <c r="O55" s="8">
        <v>2</v>
      </c>
      <c r="P55" s="73">
        <v>2500</v>
      </c>
      <c r="Q55" s="8">
        <v>4</v>
      </c>
      <c r="R55" s="8"/>
      <c r="S55" s="8"/>
      <c r="T55" s="12">
        <v>2500</v>
      </c>
      <c r="U55" s="14"/>
      <c r="V55" s="8"/>
      <c r="W55" s="8"/>
      <c r="X55" s="8"/>
      <c r="Y55" s="8"/>
      <c r="Z55" s="8"/>
      <c r="AA55" s="8"/>
      <c r="AB55" s="13"/>
      <c r="AC55" s="26">
        <v>3</v>
      </c>
      <c r="AD55" s="26"/>
      <c r="AE55" s="26">
        <v>3</v>
      </c>
      <c r="AF55" s="26"/>
      <c r="AG55" s="26"/>
      <c r="AH55" s="26"/>
      <c r="AI55" s="27"/>
      <c r="AJ55" s="2"/>
    </row>
    <row r="56" spans="1:36" ht="29.25" customHeight="1">
      <c r="A56" s="25">
        <v>45</v>
      </c>
      <c r="B56" s="173" t="s">
        <v>67</v>
      </c>
      <c r="C56" s="173"/>
      <c r="D56" s="8"/>
      <c r="E56" s="14">
        <v>1</v>
      </c>
      <c r="F56" s="8"/>
      <c r="G56" s="8"/>
      <c r="H56" s="8"/>
      <c r="I56" s="8">
        <v>1</v>
      </c>
      <c r="J56" s="8"/>
      <c r="K56" s="14">
        <v>1</v>
      </c>
      <c r="L56" s="8"/>
      <c r="M56" s="8"/>
      <c r="N56" s="8"/>
      <c r="O56" s="8">
        <v>1</v>
      </c>
      <c r="P56" s="73">
        <v>1500</v>
      </c>
      <c r="Q56" s="8"/>
      <c r="R56" s="8"/>
      <c r="S56" s="8"/>
      <c r="T56" s="12">
        <v>1500</v>
      </c>
      <c r="U56" s="14"/>
      <c r="V56" s="8"/>
      <c r="W56" s="8"/>
      <c r="X56" s="8"/>
      <c r="Y56" s="8"/>
      <c r="Z56" s="8"/>
      <c r="AA56" s="8"/>
      <c r="AB56" s="13"/>
      <c r="AC56" s="26"/>
      <c r="AD56" s="26"/>
      <c r="AE56" s="26">
        <v>1</v>
      </c>
      <c r="AF56" s="26"/>
      <c r="AG56" s="26"/>
      <c r="AH56" s="26"/>
      <c r="AI56" s="27"/>
      <c r="AJ56" s="2"/>
    </row>
    <row r="57" spans="1:36" ht="29.25" customHeight="1" thickBot="1">
      <c r="A57" s="98">
        <v>46</v>
      </c>
      <c r="B57" s="172" t="s">
        <v>102</v>
      </c>
      <c r="C57" s="172"/>
      <c r="D57" s="99"/>
      <c r="E57" s="100">
        <v>17</v>
      </c>
      <c r="F57" s="99"/>
      <c r="G57" s="99"/>
      <c r="H57" s="99"/>
      <c r="I57" s="99">
        <v>17</v>
      </c>
      <c r="J57" s="99"/>
      <c r="K57" s="100">
        <v>17</v>
      </c>
      <c r="L57" s="99"/>
      <c r="M57" s="99"/>
      <c r="N57" s="99"/>
      <c r="O57" s="99">
        <v>15</v>
      </c>
      <c r="P57" s="125">
        <v>16000</v>
      </c>
      <c r="Q57" s="99">
        <v>2</v>
      </c>
      <c r="R57" s="99"/>
      <c r="S57" s="99"/>
      <c r="T57" s="102">
        <v>14000</v>
      </c>
      <c r="U57" s="100"/>
      <c r="V57" s="99"/>
      <c r="W57" s="99"/>
      <c r="X57" s="99"/>
      <c r="Y57" s="99"/>
      <c r="Z57" s="99"/>
      <c r="AA57" s="99"/>
      <c r="AB57" s="103"/>
      <c r="AC57" s="104">
        <v>13</v>
      </c>
      <c r="AD57" s="104"/>
      <c r="AE57" s="104">
        <v>4</v>
      </c>
      <c r="AF57" s="104"/>
      <c r="AG57" s="104"/>
      <c r="AH57" s="104"/>
      <c r="AI57" s="105"/>
      <c r="AJ57" s="2"/>
    </row>
    <row r="58" spans="1:36" ht="22.5" customHeight="1" thickBot="1">
      <c r="A58" s="88">
        <v>47</v>
      </c>
      <c r="B58" s="174" t="s">
        <v>68</v>
      </c>
      <c r="C58" s="174"/>
      <c r="D58" s="89"/>
      <c r="E58" s="89">
        <v>13</v>
      </c>
      <c r="F58" s="89"/>
      <c r="G58" s="89"/>
      <c r="H58" s="89"/>
      <c r="I58" s="89">
        <v>13</v>
      </c>
      <c r="J58" s="89"/>
      <c r="K58" s="89">
        <v>13</v>
      </c>
      <c r="L58" s="89"/>
      <c r="M58" s="89"/>
      <c r="N58" s="89"/>
      <c r="O58" s="89">
        <v>4</v>
      </c>
      <c r="P58" s="89"/>
      <c r="Q58" s="89">
        <v>9</v>
      </c>
      <c r="R58" s="89"/>
      <c r="S58" s="89"/>
      <c r="T58" s="89">
        <v>7000</v>
      </c>
      <c r="U58" s="89"/>
      <c r="V58" s="89"/>
      <c r="W58" s="89"/>
      <c r="X58" s="89"/>
      <c r="Y58" s="89"/>
      <c r="Z58" s="89"/>
      <c r="AA58" s="89"/>
      <c r="AB58" s="89"/>
      <c r="AC58" s="89">
        <v>8</v>
      </c>
      <c r="AD58" s="89"/>
      <c r="AE58" s="89">
        <v>5</v>
      </c>
      <c r="AF58" s="89"/>
      <c r="AG58" s="89"/>
      <c r="AH58" s="89"/>
      <c r="AI58" s="89"/>
      <c r="AJ58" s="2"/>
    </row>
    <row r="59" spans="1:36" ht="22.5" customHeight="1">
      <c r="A59" s="63">
        <v>48</v>
      </c>
      <c r="B59" s="176" t="s">
        <v>69</v>
      </c>
      <c r="C59" s="176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7"/>
      <c r="O59" s="37"/>
      <c r="P59" s="40"/>
      <c r="Q59" s="37"/>
      <c r="R59" s="37"/>
      <c r="S59" s="37"/>
      <c r="T59" s="40"/>
      <c r="U59" s="38"/>
      <c r="V59" s="37"/>
      <c r="W59" s="37"/>
      <c r="X59" s="37"/>
      <c r="Y59" s="37"/>
      <c r="Z59" s="37"/>
      <c r="AA59" s="37"/>
      <c r="AB59" s="41"/>
      <c r="AC59" s="42"/>
      <c r="AD59" s="42"/>
      <c r="AE59" s="42"/>
      <c r="AF59" s="42"/>
      <c r="AG59" s="42"/>
      <c r="AH59" s="42"/>
      <c r="AI59" s="43"/>
      <c r="AJ59" s="2"/>
    </row>
    <row r="60" spans="1:36" ht="22.5" customHeight="1">
      <c r="A60" s="25">
        <v>49</v>
      </c>
      <c r="B60" s="173" t="s">
        <v>70</v>
      </c>
      <c r="C60" s="173"/>
      <c r="D60" s="9"/>
      <c r="E60" s="10">
        <v>4</v>
      </c>
      <c r="F60" s="9"/>
      <c r="G60" s="9"/>
      <c r="H60" s="9"/>
      <c r="I60" s="9">
        <v>4</v>
      </c>
      <c r="J60" s="9"/>
      <c r="K60" s="10">
        <v>4</v>
      </c>
      <c r="L60" s="9"/>
      <c r="M60" s="9"/>
      <c r="N60" s="9"/>
      <c r="O60" s="9">
        <v>1</v>
      </c>
      <c r="P60" s="12">
        <v>1000</v>
      </c>
      <c r="Q60" s="9">
        <v>3</v>
      </c>
      <c r="R60" s="9"/>
      <c r="S60" s="9"/>
      <c r="T60" s="12">
        <v>1000</v>
      </c>
      <c r="U60" s="10"/>
      <c r="V60" s="9"/>
      <c r="W60" s="9"/>
      <c r="X60" s="9"/>
      <c r="Y60" s="9"/>
      <c r="Z60" s="9"/>
      <c r="AA60" s="9"/>
      <c r="AB60" s="13"/>
      <c r="AC60" s="26">
        <v>4</v>
      </c>
      <c r="AD60" s="26"/>
      <c r="AE60" s="26"/>
      <c r="AF60" s="26"/>
      <c r="AG60" s="26"/>
      <c r="AH60" s="26"/>
      <c r="AI60" s="27"/>
      <c r="AJ60" s="2"/>
    </row>
    <row r="61" spans="1:36" ht="22.5" customHeight="1">
      <c r="A61" s="25">
        <v>50</v>
      </c>
      <c r="B61" s="173" t="s">
        <v>71</v>
      </c>
      <c r="C61" s="173"/>
      <c r="D61" s="9"/>
      <c r="E61" s="10">
        <v>3</v>
      </c>
      <c r="F61" s="32"/>
      <c r="G61" s="32"/>
      <c r="H61" s="32"/>
      <c r="I61" s="9">
        <v>3</v>
      </c>
      <c r="J61" s="9"/>
      <c r="K61" s="10">
        <v>3</v>
      </c>
      <c r="L61" s="9"/>
      <c r="M61" s="9"/>
      <c r="N61" s="9"/>
      <c r="O61" s="9"/>
      <c r="P61" s="12"/>
      <c r="Q61" s="9">
        <v>3</v>
      </c>
      <c r="R61" s="9"/>
      <c r="S61" s="9"/>
      <c r="T61" s="12"/>
      <c r="U61" s="10"/>
      <c r="V61" s="9"/>
      <c r="W61" s="9"/>
      <c r="X61" s="9"/>
      <c r="Y61" s="9"/>
      <c r="Z61" s="9"/>
      <c r="AA61" s="9"/>
      <c r="AB61" s="13"/>
      <c r="AC61" s="26">
        <v>3</v>
      </c>
      <c r="AD61" s="26"/>
      <c r="AE61" s="26"/>
      <c r="AF61" s="26"/>
      <c r="AG61" s="26"/>
      <c r="AH61" s="26"/>
      <c r="AI61" s="27"/>
      <c r="AJ61" s="2"/>
    </row>
    <row r="62" spans="1:36" ht="22.5" customHeight="1">
      <c r="A62" s="25">
        <v>51</v>
      </c>
      <c r="B62" s="173" t="s">
        <v>72</v>
      </c>
      <c r="C62" s="173"/>
      <c r="D62" s="9"/>
      <c r="E62" s="10">
        <v>3</v>
      </c>
      <c r="F62" s="32"/>
      <c r="G62" s="32"/>
      <c r="H62" s="32"/>
      <c r="I62" s="9">
        <v>3</v>
      </c>
      <c r="J62" s="9"/>
      <c r="K62" s="10">
        <v>3</v>
      </c>
      <c r="L62" s="30"/>
      <c r="M62" s="30"/>
      <c r="N62" s="30"/>
      <c r="O62" s="9">
        <v>3</v>
      </c>
      <c r="P62" s="12">
        <v>6000</v>
      </c>
      <c r="Q62" s="9"/>
      <c r="R62" s="9"/>
      <c r="S62" s="9"/>
      <c r="T62" s="12">
        <v>6000</v>
      </c>
      <c r="U62" s="10"/>
      <c r="V62" s="9"/>
      <c r="W62" s="9"/>
      <c r="X62" s="9"/>
      <c r="Y62" s="9"/>
      <c r="Z62" s="9"/>
      <c r="AA62" s="9"/>
      <c r="AB62" s="13"/>
      <c r="AC62" s="26">
        <v>1</v>
      </c>
      <c r="AD62" s="26"/>
      <c r="AE62" s="26">
        <v>2</v>
      </c>
      <c r="AF62" s="26"/>
      <c r="AG62" s="26"/>
      <c r="AH62" s="26"/>
      <c r="AI62" s="27"/>
      <c r="AJ62" s="2"/>
    </row>
    <row r="63" spans="1:36" ht="22.5" customHeight="1" thickBot="1">
      <c r="A63" s="98">
        <v>52</v>
      </c>
      <c r="B63" s="172" t="s">
        <v>73</v>
      </c>
      <c r="C63" s="172"/>
      <c r="D63" s="115"/>
      <c r="E63" s="116">
        <v>3</v>
      </c>
      <c r="F63" s="115"/>
      <c r="G63" s="115"/>
      <c r="H63" s="115"/>
      <c r="I63" s="115">
        <v>3</v>
      </c>
      <c r="J63" s="115"/>
      <c r="K63" s="116">
        <v>3</v>
      </c>
      <c r="L63" s="115"/>
      <c r="M63" s="115"/>
      <c r="N63" s="115"/>
      <c r="O63" s="115"/>
      <c r="P63" s="102"/>
      <c r="Q63" s="115">
        <v>3</v>
      </c>
      <c r="R63" s="115"/>
      <c r="S63" s="115"/>
      <c r="T63" s="102"/>
      <c r="U63" s="116"/>
      <c r="V63" s="115"/>
      <c r="W63" s="115"/>
      <c r="X63" s="115"/>
      <c r="Y63" s="115"/>
      <c r="Z63" s="115"/>
      <c r="AA63" s="115"/>
      <c r="AB63" s="103"/>
      <c r="AC63" s="104"/>
      <c r="AD63" s="104"/>
      <c r="AE63" s="104">
        <v>3</v>
      </c>
      <c r="AF63" s="104"/>
      <c r="AG63" s="104"/>
      <c r="AH63" s="104"/>
      <c r="AI63" s="105"/>
      <c r="AJ63" s="2"/>
    </row>
    <row r="64" spans="1:37" ht="22.5" customHeight="1" thickBot="1">
      <c r="A64" s="88">
        <v>53</v>
      </c>
      <c r="B64" s="174" t="s">
        <v>74</v>
      </c>
      <c r="C64" s="174"/>
      <c r="D64" s="135"/>
      <c r="E64" s="126">
        <v>17</v>
      </c>
      <c r="F64" s="126"/>
      <c r="G64" s="126"/>
      <c r="H64" s="126"/>
      <c r="I64" s="126">
        <v>17</v>
      </c>
      <c r="J64" s="126"/>
      <c r="K64" s="126">
        <v>17</v>
      </c>
      <c r="L64" s="126"/>
      <c r="M64" s="126">
        <v>4</v>
      </c>
      <c r="N64" s="126"/>
      <c r="O64" s="126">
        <f>O65+O68+O69</f>
        <v>13</v>
      </c>
      <c r="P64" s="126"/>
      <c r="Q64" s="126"/>
      <c r="R64" s="126"/>
      <c r="S64" s="126">
        <v>3</v>
      </c>
      <c r="T64" s="126">
        <v>7000</v>
      </c>
      <c r="U64" s="126">
        <v>2</v>
      </c>
      <c r="V64" s="126"/>
      <c r="W64" s="126"/>
      <c r="X64" s="126">
        <v>2</v>
      </c>
      <c r="Y64" s="126"/>
      <c r="Z64" s="126"/>
      <c r="AA64" s="126"/>
      <c r="AB64" s="126">
        <v>26500</v>
      </c>
      <c r="AC64" s="126">
        <v>6</v>
      </c>
      <c r="AD64" s="126"/>
      <c r="AE64" s="126">
        <v>11</v>
      </c>
      <c r="AF64" s="126"/>
      <c r="AG64" s="89"/>
      <c r="AH64" s="89"/>
      <c r="AI64" s="89"/>
      <c r="AJ64" s="5"/>
      <c r="AK64" s="5"/>
    </row>
    <row r="65" spans="1:37" ht="22.5" customHeight="1">
      <c r="A65" s="63">
        <v>54</v>
      </c>
      <c r="B65" s="176" t="s">
        <v>75</v>
      </c>
      <c r="C65" s="176"/>
      <c r="D65" s="117"/>
      <c r="E65" s="51">
        <v>12</v>
      </c>
      <c r="F65" s="50"/>
      <c r="G65" s="50"/>
      <c r="H65" s="50"/>
      <c r="I65" s="50">
        <v>12</v>
      </c>
      <c r="J65" s="50"/>
      <c r="K65" s="51">
        <v>12</v>
      </c>
      <c r="L65" s="50"/>
      <c r="M65" s="50">
        <v>4</v>
      </c>
      <c r="N65" s="50"/>
      <c r="O65" s="50">
        <v>8</v>
      </c>
      <c r="P65" s="40">
        <v>32500</v>
      </c>
      <c r="Q65" s="117"/>
      <c r="R65" s="117"/>
      <c r="S65" s="50">
        <v>3</v>
      </c>
      <c r="T65" s="40">
        <v>3000</v>
      </c>
      <c r="U65" s="51">
        <v>2</v>
      </c>
      <c r="V65" s="50"/>
      <c r="W65" s="50"/>
      <c r="X65" s="50">
        <v>2</v>
      </c>
      <c r="Y65" s="50"/>
      <c r="Z65" s="50"/>
      <c r="AA65" s="50"/>
      <c r="AB65" s="41">
        <v>26500</v>
      </c>
      <c r="AC65" s="42">
        <v>6</v>
      </c>
      <c r="AD65" s="42"/>
      <c r="AE65" s="42">
        <v>6</v>
      </c>
      <c r="AF65" s="42"/>
      <c r="AG65" s="42"/>
      <c r="AH65" s="42"/>
      <c r="AI65" s="43"/>
      <c r="AJ65" s="5"/>
      <c r="AK65" s="5"/>
    </row>
    <row r="66" spans="1:36" ht="22.5" customHeight="1">
      <c r="A66" s="25">
        <v>55</v>
      </c>
      <c r="B66" s="173" t="s">
        <v>76</v>
      </c>
      <c r="C66" s="173"/>
      <c r="D66" s="9"/>
      <c r="E66" s="10"/>
      <c r="F66" s="9"/>
      <c r="G66" s="9"/>
      <c r="H66" s="9"/>
      <c r="I66" s="9"/>
      <c r="J66" s="9"/>
      <c r="K66" s="10"/>
      <c r="L66" s="9"/>
      <c r="M66" s="9"/>
      <c r="N66" s="9"/>
      <c r="O66" s="9"/>
      <c r="P66" s="12"/>
      <c r="Q66" s="9"/>
      <c r="R66" s="9"/>
      <c r="S66" s="9"/>
      <c r="T66" s="12"/>
      <c r="U66" s="10"/>
      <c r="V66" s="9"/>
      <c r="W66" s="9"/>
      <c r="X66" s="9"/>
      <c r="Y66" s="9"/>
      <c r="Z66" s="9"/>
      <c r="AA66" s="9"/>
      <c r="AB66" s="13"/>
      <c r="AC66" s="45"/>
      <c r="AD66" s="45"/>
      <c r="AE66" s="45"/>
      <c r="AF66" s="44"/>
      <c r="AG66" s="26"/>
      <c r="AH66" s="26"/>
      <c r="AI66" s="27"/>
      <c r="AJ66" s="2"/>
    </row>
    <row r="67" spans="1:36" ht="22.5" customHeight="1">
      <c r="A67" s="25">
        <v>56</v>
      </c>
      <c r="B67" s="173" t="s">
        <v>77</v>
      </c>
      <c r="C67" s="173"/>
      <c r="D67" s="9"/>
      <c r="E67" s="10"/>
      <c r="F67" s="9"/>
      <c r="G67" s="9"/>
      <c r="H67" s="9"/>
      <c r="I67" s="9"/>
      <c r="J67" s="9"/>
      <c r="K67" s="10"/>
      <c r="L67" s="9"/>
      <c r="M67" s="9"/>
      <c r="N67" s="9"/>
      <c r="O67" s="9"/>
      <c r="P67" s="12"/>
      <c r="Q67" s="9"/>
      <c r="R67" s="9"/>
      <c r="S67" s="9"/>
      <c r="T67" s="12"/>
      <c r="U67" s="10"/>
      <c r="V67" s="9"/>
      <c r="W67" s="9"/>
      <c r="X67" s="9"/>
      <c r="Y67" s="9"/>
      <c r="Z67" s="9"/>
      <c r="AA67" s="9"/>
      <c r="AB67" s="13"/>
      <c r="AC67" s="26"/>
      <c r="AD67" s="26"/>
      <c r="AE67" s="26"/>
      <c r="AF67" s="26"/>
      <c r="AG67" s="26"/>
      <c r="AH67" s="26"/>
      <c r="AI67" s="27"/>
      <c r="AJ67" s="2"/>
    </row>
    <row r="68" spans="1:36" ht="22.5" customHeight="1">
      <c r="A68" s="25">
        <v>57</v>
      </c>
      <c r="B68" s="173" t="s">
        <v>78</v>
      </c>
      <c r="C68" s="173"/>
      <c r="D68" s="9"/>
      <c r="E68" s="10">
        <v>5</v>
      </c>
      <c r="F68" s="9"/>
      <c r="G68" s="9"/>
      <c r="H68" s="9"/>
      <c r="I68" s="9">
        <v>5</v>
      </c>
      <c r="J68" s="9"/>
      <c r="K68" s="10">
        <v>5</v>
      </c>
      <c r="L68" s="9"/>
      <c r="M68" s="9"/>
      <c r="N68" s="9"/>
      <c r="O68" s="9">
        <v>5</v>
      </c>
      <c r="P68" s="12">
        <v>5000</v>
      </c>
      <c r="Q68" s="9"/>
      <c r="R68" s="9"/>
      <c r="S68" s="9"/>
      <c r="T68" s="12">
        <v>4000</v>
      </c>
      <c r="U68" s="10"/>
      <c r="V68" s="9"/>
      <c r="W68" s="9"/>
      <c r="X68" s="9"/>
      <c r="Y68" s="9"/>
      <c r="Z68" s="9"/>
      <c r="AA68" s="9"/>
      <c r="AB68" s="13"/>
      <c r="AC68" s="26"/>
      <c r="AD68" s="26"/>
      <c r="AE68" s="26">
        <v>5</v>
      </c>
      <c r="AF68" s="26"/>
      <c r="AG68" s="26"/>
      <c r="AH68" s="26"/>
      <c r="AI68" s="27"/>
      <c r="AJ68" s="2"/>
    </row>
    <row r="69" spans="1:37" ht="22.5" customHeight="1">
      <c r="A69" s="25">
        <v>58</v>
      </c>
      <c r="B69" s="173" t="s">
        <v>79</v>
      </c>
      <c r="C69" s="173"/>
      <c r="D69" s="20"/>
      <c r="E69" s="21"/>
      <c r="F69" s="20"/>
      <c r="G69" s="20"/>
      <c r="H69" s="20"/>
      <c r="I69" s="20"/>
      <c r="J69" s="20"/>
      <c r="K69" s="21"/>
      <c r="L69" s="20"/>
      <c r="M69" s="20"/>
      <c r="N69" s="20"/>
      <c r="O69" s="20"/>
      <c r="P69" s="12"/>
      <c r="Q69" s="20"/>
      <c r="R69" s="20"/>
      <c r="S69" s="20"/>
      <c r="T69" s="12"/>
      <c r="U69" s="21"/>
      <c r="V69" s="20"/>
      <c r="W69" s="20"/>
      <c r="X69" s="20"/>
      <c r="Y69" s="20"/>
      <c r="Z69" s="20"/>
      <c r="AA69" s="20"/>
      <c r="AB69" s="13"/>
      <c r="AC69" s="26"/>
      <c r="AD69" s="26"/>
      <c r="AE69" s="26"/>
      <c r="AF69" s="26"/>
      <c r="AG69" s="26"/>
      <c r="AH69" s="26"/>
      <c r="AI69" s="27"/>
      <c r="AJ69" s="22"/>
      <c r="AK69" s="22"/>
    </row>
    <row r="70" spans="1:35" ht="22.5" customHeight="1">
      <c r="A70" s="25">
        <v>59</v>
      </c>
      <c r="B70" s="173" t="s">
        <v>80</v>
      </c>
      <c r="C70" s="173"/>
      <c r="D70" s="20"/>
      <c r="E70" s="21"/>
      <c r="F70" s="20"/>
      <c r="G70" s="20"/>
      <c r="H70" s="20"/>
      <c r="I70" s="20"/>
      <c r="J70" s="20"/>
      <c r="K70" s="21"/>
      <c r="L70" s="20"/>
      <c r="M70" s="20"/>
      <c r="N70" s="20"/>
      <c r="O70" s="20"/>
      <c r="P70" s="12"/>
      <c r="Q70" s="20"/>
      <c r="R70" s="20"/>
      <c r="S70" s="20"/>
      <c r="T70" s="12"/>
      <c r="U70" s="21"/>
      <c r="V70" s="20"/>
      <c r="W70" s="20"/>
      <c r="X70" s="20"/>
      <c r="Y70" s="20"/>
      <c r="Z70" s="20"/>
      <c r="AA70" s="20"/>
      <c r="AB70" s="13"/>
      <c r="AC70" s="26"/>
      <c r="AD70" s="26"/>
      <c r="AE70" s="26"/>
      <c r="AF70" s="26"/>
      <c r="AG70" s="26"/>
      <c r="AH70" s="26"/>
      <c r="AI70" s="27"/>
    </row>
    <row r="71" spans="1:35" ht="22.5" customHeight="1" thickBot="1">
      <c r="A71" s="98">
        <v>60</v>
      </c>
      <c r="B71" s="172" t="s">
        <v>81</v>
      </c>
      <c r="C71" s="172"/>
      <c r="D71" s="118"/>
      <c r="E71" s="137"/>
      <c r="F71" s="138"/>
      <c r="G71" s="138"/>
      <c r="H71" s="138"/>
      <c r="I71" s="138"/>
      <c r="J71" s="138"/>
      <c r="K71" s="137"/>
      <c r="L71" s="138"/>
      <c r="M71" s="138"/>
      <c r="N71" s="138"/>
      <c r="O71" s="138"/>
      <c r="P71" s="139"/>
      <c r="Q71" s="138"/>
      <c r="R71" s="138"/>
      <c r="S71" s="138"/>
      <c r="T71" s="139"/>
      <c r="U71" s="137"/>
      <c r="V71" s="138"/>
      <c r="W71" s="138"/>
      <c r="X71" s="138"/>
      <c r="Y71" s="138"/>
      <c r="Z71" s="138"/>
      <c r="AA71" s="138"/>
      <c r="AB71" s="140"/>
      <c r="AC71" s="141"/>
      <c r="AD71" s="141"/>
      <c r="AE71" s="104"/>
      <c r="AF71" s="104"/>
      <c r="AG71" s="104"/>
      <c r="AH71" s="104"/>
      <c r="AI71" s="105"/>
    </row>
    <row r="72" spans="1:35" ht="22.5" customHeight="1" thickBot="1">
      <c r="A72" s="88">
        <v>61</v>
      </c>
      <c r="B72" s="174" t="s">
        <v>82</v>
      </c>
      <c r="C72" s="174"/>
      <c r="D72" s="123"/>
      <c r="E72" s="142">
        <v>11</v>
      </c>
      <c r="F72" s="142"/>
      <c r="G72" s="142">
        <v>3</v>
      </c>
      <c r="H72" s="142"/>
      <c r="I72" s="142">
        <v>8</v>
      </c>
      <c r="J72" s="142"/>
      <c r="K72" s="142">
        <v>8</v>
      </c>
      <c r="L72" s="142"/>
      <c r="M72" s="142">
        <v>3</v>
      </c>
      <c r="N72" s="142">
        <v>1</v>
      </c>
      <c r="O72" s="142">
        <v>3</v>
      </c>
      <c r="P72" s="142"/>
      <c r="Q72" s="142">
        <v>1</v>
      </c>
      <c r="R72" s="142">
        <v>3</v>
      </c>
      <c r="S72" s="142"/>
      <c r="T72" s="142"/>
      <c r="U72" s="142"/>
      <c r="V72" s="142"/>
      <c r="W72" s="142"/>
      <c r="X72" s="142"/>
      <c r="Y72" s="142"/>
      <c r="Z72" s="142">
        <v>2</v>
      </c>
      <c r="AA72" s="142">
        <v>2</v>
      </c>
      <c r="AB72" s="142">
        <v>1500</v>
      </c>
      <c r="AC72" s="142">
        <v>8</v>
      </c>
      <c r="AD72" s="142"/>
      <c r="AE72" s="124">
        <v>3</v>
      </c>
      <c r="AF72" s="124"/>
      <c r="AG72" s="124"/>
      <c r="AH72" s="124"/>
      <c r="AI72" s="124"/>
    </row>
    <row r="73" spans="1:37" s="5" customFormat="1" ht="22.5" customHeight="1">
      <c r="A73" s="63">
        <v>62</v>
      </c>
      <c r="B73" s="176" t="s">
        <v>83</v>
      </c>
      <c r="C73" s="176"/>
      <c r="D73" s="119"/>
      <c r="E73" s="120">
        <v>10</v>
      </c>
      <c r="F73" s="119"/>
      <c r="G73" s="119">
        <v>3</v>
      </c>
      <c r="H73" s="119"/>
      <c r="I73" s="119">
        <v>7</v>
      </c>
      <c r="J73" s="119"/>
      <c r="K73" s="120">
        <v>7</v>
      </c>
      <c r="L73" s="119"/>
      <c r="M73" s="119">
        <v>3</v>
      </c>
      <c r="N73" s="119">
        <v>1</v>
      </c>
      <c r="O73" s="119">
        <v>3</v>
      </c>
      <c r="P73" s="40">
        <v>4000</v>
      </c>
      <c r="Q73" s="119"/>
      <c r="R73" s="119">
        <v>3</v>
      </c>
      <c r="S73" s="119"/>
      <c r="T73" s="40"/>
      <c r="U73" s="120"/>
      <c r="V73" s="119"/>
      <c r="W73" s="119"/>
      <c r="X73" s="119"/>
      <c r="Y73" s="119"/>
      <c r="Z73" s="119">
        <v>2</v>
      </c>
      <c r="AA73" s="119">
        <v>2</v>
      </c>
      <c r="AB73" s="146">
        <v>1500</v>
      </c>
      <c r="AC73" s="121">
        <v>8</v>
      </c>
      <c r="AD73" s="121"/>
      <c r="AE73" s="121">
        <v>2</v>
      </c>
      <c r="AF73" s="121"/>
      <c r="AG73" s="121"/>
      <c r="AH73" s="121"/>
      <c r="AI73" s="122"/>
      <c r="AJ73" s="3"/>
      <c r="AK73" s="2"/>
    </row>
    <row r="74" spans="1:37" s="5" customFormat="1" ht="22.5" customHeight="1" thickBot="1">
      <c r="A74" s="128">
        <v>63</v>
      </c>
      <c r="B74" s="175" t="s">
        <v>84</v>
      </c>
      <c r="C74" s="175"/>
      <c r="D74" s="129"/>
      <c r="E74" s="130">
        <v>1</v>
      </c>
      <c r="F74" s="129"/>
      <c r="G74" s="129"/>
      <c r="H74" s="129"/>
      <c r="I74" s="129">
        <v>1</v>
      </c>
      <c r="J74" s="129"/>
      <c r="K74" s="130">
        <v>1</v>
      </c>
      <c r="L74" s="129"/>
      <c r="M74" s="129"/>
      <c r="N74" s="129"/>
      <c r="O74" s="129"/>
      <c r="P74" s="131"/>
      <c r="Q74" s="129">
        <v>1</v>
      </c>
      <c r="R74" s="129"/>
      <c r="S74" s="129"/>
      <c r="T74" s="131"/>
      <c r="U74" s="130"/>
      <c r="V74" s="129"/>
      <c r="W74" s="129"/>
      <c r="X74" s="129"/>
      <c r="Y74" s="129"/>
      <c r="Z74" s="129"/>
      <c r="AA74" s="129"/>
      <c r="AB74" s="59"/>
      <c r="AC74" s="132"/>
      <c r="AD74" s="60"/>
      <c r="AE74" s="132">
        <v>1</v>
      </c>
      <c r="AF74" s="60"/>
      <c r="AG74" s="60"/>
      <c r="AH74" s="60"/>
      <c r="AI74" s="61"/>
      <c r="AJ74" s="3"/>
      <c r="AK74" s="2"/>
    </row>
    <row r="75" spans="1:35" ht="22.5" customHeight="1">
      <c r="A75" s="63">
        <v>64</v>
      </c>
      <c r="B75" s="189" t="s">
        <v>85</v>
      </c>
      <c r="C75" s="189"/>
      <c r="D75" s="37"/>
      <c r="E75" s="38">
        <v>97</v>
      </c>
      <c r="F75" s="37"/>
      <c r="G75" s="37"/>
      <c r="H75" s="37">
        <v>97</v>
      </c>
      <c r="I75" s="37"/>
      <c r="J75" s="37">
        <v>19</v>
      </c>
      <c r="K75" s="38">
        <v>78</v>
      </c>
      <c r="L75" s="37"/>
      <c r="M75" s="37"/>
      <c r="N75" s="37">
        <v>17</v>
      </c>
      <c r="O75" s="37">
        <v>60</v>
      </c>
      <c r="P75" s="40">
        <v>301000</v>
      </c>
      <c r="Q75" s="37">
        <v>1</v>
      </c>
      <c r="R75" s="37"/>
      <c r="S75" s="37">
        <v>27</v>
      </c>
      <c r="T75" s="40">
        <v>201726.96</v>
      </c>
      <c r="U75" s="38">
        <v>4</v>
      </c>
      <c r="V75" s="37">
        <v>4</v>
      </c>
      <c r="W75" s="37"/>
      <c r="X75" s="37"/>
      <c r="Y75" s="37"/>
      <c r="Z75" s="37"/>
      <c r="AA75" s="37"/>
      <c r="AB75" s="41">
        <v>124000</v>
      </c>
      <c r="AC75" s="42">
        <v>44</v>
      </c>
      <c r="AD75" s="42"/>
      <c r="AE75" s="42">
        <v>53</v>
      </c>
      <c r="AF75" s="42"/>
      <c r="AG75" s="42"/>
      <c r="AH75" s="42"/>
      <c r="AI75" s="43"/>
    </row>
    <row r="76" spans="1:35" ht="22.5" customHeight="1">
      <c r="A76" s="25">
        <v>65</v>
      </c>
      <c r="B76" s="199" t="s">
        <v>100</v>
      </c>
      <c r="C76" s="199"/>
      <c r="D76" s="9"/>
      <c r="E76" s="10">
        <v>663</v>
      </c>
      <c r="F76" s="9">
        <v>29</v>
      </c>
      <c r="G76" s="9"/>
      <c r="H76" s="9">
        <v>634</v>
      </c>
      <c r="I76" s="9"/>
      <c r="J76" s="9">
        <v>23</v>
      </c>
      <c r="K76" s="10">
        <v>663</v>
      </c>
      <c r="L76" s="9">
        <v>23</v>
      </c>
      <c r="M76" s="9">
        <v>55</v>
      </c>
      <c r="N76" s="9">
        <v>40</v>
      </c>
      <c r="O76" s="9">
        <v>545</v>
      </c>
      <c r="P76" s="12">
        <v>5539500</v>
      </c>
      <c r="Q76" s="9"/>
      <c r="R76" s="9"/>
      <c r="S76" s="9">
        <v>438</v>
      </c>
      <c r="T76" s="12">
        <v>4701059.56</v>
      </c>
      <c r="U76" s="10">
        <v>19</v>
      </c>
      <c r="V76" s="9">
        <v>3</v>
      </c>
      <c r="W76" s="9">
        <v>3</v>
      </c>
      <c r="X76" s="9">
        <v>13</v>
      </c>
      <c r="Y76" s="9"/>
      <c r="Z76" s="9"/>
      <c r="AA76" s="9"/>
      <c r="AB76" s="13">
        <v>338000</v>
      </c>
      <c r="AC76" s="26">
        <v>290</v>
      </c>
      <c r="AD76" s="26"/>
      <c r="AE76" s="26">
        <v>368</v>
      </c>
      <c r="AF76" s="26"/>
      <c r="AG76" s="26"/>
      <c r="AH76" s="26">
        <v>5</v>
      </c>
      <c r="AI76" s="27"/>
    </row>
    <row r="77" spans="1:35" ht="22.5" customHeight="1">
      <c r="A77" s="25">
        <v>66</v>
      </c>
      <c r="B77" s="199" t="s">
        <v>101</v>
      </c>
      <c r="C77" s="199"/>
      <c r="D77" s="9">
        <v>2</v>
      </c>
      <c r="E77" s="10">
        <v>67</v>
      </c>
      <c r="F77" s="9"/>
      <c r="G77" s="9">
        <v>25</v>
      </c>
      <c r="H77" s="9">
        <v>42</v>
      </c>
      <c r="I77" s="9"/>
      <c r="J77" s="9"/>
      <c r="K77" s="10">
        <v>65</v>
      </c>
      <c r="L77" s="9"/>
      <c r="M77" s="9">
        <v>2</v>
      </c>
      <c r="N77" s="9">
        <v>11</v>
      </c>
      <c r="O77" s="9">
        <v>44</v>
      </c>
      <c r="P77" s="12">
        <v>102000</v>
      </c>
      <c r="Q77" s="9">
        <v>8</v>
      </c>
      <c r="R77" s="9">
        <v>4</v>
      </c>
      <c r="S77" s="9">
        <v>29</v>
      </c>
      <c r="T77" s="12">
        <v>37000</v>
      </c>
      <c r="U77" s="10"/>
      <c r="V77" s="9"/>
      <c r="W77" s="9"/>
      <c r="X77" s="9"/>
      <c r="Y77" s="9"/>
      <c r="Z77" s="9"/>
      <c r="AA77" s="9"/>
      <c r="AB77" s="13"/>
      <c r="AC77" s="26">
        <v>25</v>
      </c>
      <c r="AD77" s="26"/>
      <c r="AE77" s="26">
        <v>41</v>
      </c>
      <c r="AF77" s="26">
        <v>1</v>
      </c>
      <c r="AG77" s="26"/>
      <c r="AH77" s="26"/>
      <c r="AI77" s="27"/>
    </row>
    <row r="78" spans="1:37" s="22" customFormat="1" ht="22.5" customHeight="1">
      <c r="A78" s="197" t="s">
        <v>109</v>
      </c>
      <c r="B78" s="198"/>
      <c r="C78" s="198"/>
      <c r="D78" s="33">
        <v>25</v>
      </c>
      <c r="E78" s="33">
        <f>E77+E76+E75+E74+E73+E68+E65+E63+E62+E61+E60+E57+E56+E55+E51+E47+E45+E44+E42+E41+E40+E37+E36+E35+E34+E33+E31+E30+E29+E27+E26+E24+E23+E22+E21+E20+E19+E18+E17+E16+E15+E13</f>
        <v>2357</v>
      </c>
      <c r="F78" s="143">
        <v>29</v>
      </c>
      <c r="G78" s="143">
        <f>G77+G73+G51+G45+G44+G37+G36+G33+G27+G26+G23+G22+G20+G19+G18+G17+G16+H13</f>
        <v>883</v>
      </c>
      <c r="H78" s="143">
        <f>H77+H76+H75+H61</f>
        <v>773</v>
      </c>
      <c r="I78" s="143">
        <f>I74+I73+I68+I65+I63+I62+I61+I60+I57+I56+I55+I47+I44+I42+I41+I40+I37+I36+I35+I34+I31+I30+I29+I27+I26+I24+I23+I21+I20+I18+I17+I16+I15+I13</f>
        <v>672</v>
      </c>
      <c r="J78" s="33">
        <f>J76+J75+J50+J32+J25+J14+J13</f>
        <v>136</v>
      </c>
      <c r="K78" s="33">
        <f>K77+K76+K75+K72+K64+K58+K57+K56+K55+K43+K42+K41+K40+K37+K36+K35+K34+K33+K28+K26+K27+K24+K23+K22+K21+K20+K19+K18+K17+K16+K15+K13</f>
        <v>2258</v>
      </c>
      <c r="L78" s="143">
        <f>L76+L32+L25+L14+L13</f>
        <v>39</v>
      </c>
      <c r="M78" s="143">
        <f>M77+M76+M72+M64+M39+M32+M25+M14+M13</f>
        <v>166</v>
      </c>
      <c r="N78" s="143">
        <f>N77+N76+N75+N72+N43+N39+N32+N25+N14+N13</f>
        <v>782</v>
      </c>
      <c r="O78" s="143">
        <f>O77+O76+O75+O72+O64+O58+O50+O43+O39+O32+O28+O25+O14+O13</f>
        <v>1221</v>
      </c>
      <c r="P78" s="34">
        <f>P77+P76+P75+P73+P68+P65+P62+P60+P57+P56+P55+P47+P44+P42+P41+P40+P37+P36+P35+P34+P31+P30+P29+P27+P26+P24+P23+P22+P21+P20+P19+P18+P17+P16+P15+P13</f>
        <v>7729500</v>
      </c>
      <c r="Q78" s="143">
        <f>Q77+Q75+Q72+Q63+Q61+Q60+Q55+Q57+Q43+Q32+Q28+Q14+Q13</f>
        <v>50</v>
      </c>
      <c r="R78" s="33">
        <f>R77+R72+R28+R25+R14+R13</f>
        <v>21</v>
      </c>
      <c r="S78" s="33">
        <f>S77+S76+S75+S65+S43+S39+S32+S25+S14+S13</f>
        <v>684</v>
      </c>
      <c r="T78" s="34">
        <f>T77+T76+T75+T68+T65+T62+T60+T57+T56+T55+T47+T42+T41+T40+T37+T36+T31+T30+T29+T27+T26+T24+T23+T21+T20+T18+T17+T16+T15+T13</f>
        <v>5833783.319999999</v>
      </c>
      <c r="U78" s="143">
        <f>U76+U75+U65+U32+U25+U14+U13</f>
        <v>39</v>
      </c>
      <c r="V78" s="143">
        <f>V76+V75+V14+V13</f>
        <v>8</v>
      </c>
      <c r="W78" s="143">
        <v>3</v>
      </c>
      <c r="X78" s="143">
        <v>28</v>
      </c>
      <c r="Y78" s="143"/>
      <c r="Z78" s="143">
        <v>11</v>
      </c>
      <c r="AA78" s="143">
        <v>11</v>
      </c>
      <c r="AB78" s="35">
        <f>AB76+AB75+AB73+AB65+AB36+AB26+AB21+AB16+AB13</f>
        <v>718500</v>
      </c>
      <c r="AC78" s="36" t="s">
        <v>111</v>
      </c>
      <c r="AD78" s="133">
        <v>1</v>
      </c>
      <c r="AE78" s="133">
        <f>AE77+AE76+AE75+AE72+AE64+AE58+AE50+AE43+AE39+AE32+AE28+AE25+AE14+AE13</f>
        <v>930</v>
      </c>
      <c r="AF78" s="133">
        <v>1</v>
      </c>
      <c r="AG78" s="133"/>
      <c r="AH78" s="133">
        <v>5</v>
      </c>
      <c r="AI78" s="134"/>
      <c r="AJ78" s="3"/>
      <c r="AK78" s="2"/>
    </row>
  </sheetData>
  <sheetProtection/>
  <mergeCells count="114">
    <mergeCell ref="A78:C78"/>
    <mergeCell ref="S4:S10"/>
    <mergeCell ref="B76:C76"/>
    <mergeCell ref="B18:C18"/>
    <mergeCell ref="B19:C19"/>
    <mergeCell ref="B20:C20"/>
    <mergeCell ref="B16:C16"/>
    <mergeCell ref="B77:C77"/>
    <mergeCell ref="B23:C23"/>
    <mergeCell ref="B39:C39"/>
    <mergeCell ref="B75:C75"/>
    <mergeCell ref="B12:C12"/>
    <mergeCell ref="B13:C13"/>
    <mergeCell ref="B14:C14"/>
    <mergeCell ref="B15:C15"/>
    <mergeCell ref="B25:C25"/>
    <mergeCell ref="B33:C33"/>
    <mergeCell ref="B21:C21"/>
    <mergeCell ref="B52:C52"/>
    <mergeCell ref="B22:C22"/>
    <mergeCell ref="Y8:Y10"/>
    <mergeCell ref="A4:A10"/>
    <mergeCell ref="G8:G10"/>
    <mergeCell ref="H8:H10"/>
    <mergeCell ref="I8:I10"/>
    <mergeCell ref="E4:I5"/>
    <mergeCell ref="G7:I7"/>
    <mergeCell ref="F6:I6"/>
    <mergeCell ref="D4:D10"/>
    <mergeCell ref="T4:T10"/>
    <mergeCell ref="F7:F10"/>
    <mergeCell ref="B38:C38"/>
    <mergeCell ref="B4:C10"/>
    <mergeCell ref="E6:E10"/>
    <mergeCell ref="B45:C45"/>
    <mergeCell ref="B11:C11"/>
    <mergeCell ref="B17:C17"/>
    <mergeCell ref="AD4:AD10"/>
    <mergeCell ref="B34:C34"/>
    <mergeCell ref="B40:C40"/>
    <mergeCell ref="B41:C41"/>
    <mergeCell ref="B42:C42"/>
    <mergeCell ref="B24:C24"/>
    <mergeCell ref="K4:Q5"/>
    <mergeCell ref="V6:Y6"/>
    <mergeCell ref="B36:C36"/>
    <mergeCell ref="B35:C35"/>
    <mergeCell ref="B73:C73"/>
    <mergeCell ref="B54:C54"/>
    <mergeCell ref="B43:C43"/>
    <mergeCell ref="B32:C32"/>
    <mergeCell ref="B68:C68"/>
    <mergeCell ref="B47:C47"/>
    <mergeCell ref="B51:C51"/>
    <mergeCell ref="B46:C46"/>
    <mergeCell ref="B67:C67"/>
    <mergeCell ref="B70:C70"/>
    <mergeCell ref="B69:C69"/>
    <mergeCell ref="B26:C26"/>
    <mergeCell ref="B27:C27"/>
    <mergeCell ref="B28:C28"/>
    <mergeCell ref="B29:C29"/>
    <mergeCell ref="B57:C57"/>
    <mergeCell ref="B58:C58"/>
    <mergeCell ref="B59:C59"/>
    <mergeCell ref="B44:C44"/>
    <mergeCell ref="B37:C37"/>
    <mergeCell ref="B74:C74"/>
    <mergeCell ref="B63:C63"/>
    <mergeCell ref="B64:C64"/>
    <mergeCell ref="B65:C65"/>
    <mergeCell ref="B66:C66"/>
    <mergeCell ref="B60:C60"/>
    <mergeCell ref="B61:C61"/>
    <mergeCell ref="B62:C62"/>
    <mergeCell ref="B71:C71"/>
    <mergeCell ref="B72:C72"/>
    <mergeCell ref="B49:C49"/>
    <mergeCell ref="B30:C30"/>
    <mergeCell ref="B31:C31"/>
    <mergeCell ref="B48:C48"/>
    <mergeCell ref="B55:C55"/>
    <mergeCell ref="B56:C56"/>
    <mergeCell ref="B53:C53"/>
    <mergeCell ref="B50:C50"/>
    <mergeCell ref="K6:K10"/>
    <mergeCell ref="L6:Q6"/>
    <mergeCell ref="O7:Q7"/>
    <mergeCell ref="Q8:Q10"/>
    <mergeCell ref="O8:P8"/>
    <mergeCell ref="O9:O10"/>
    <mergeCell ref="P9:P10"/>
    <mergeCell ref="L7:L10"/>
    <mergeCell ref="M7:M10"/>
    <mergeCell ref="Z4:AA5"/>
    <mergeCell ref="AB4:AB10"/>
    <mergeCell ref="AC4:AC10"/>
    <mergeCell ref="R4:R10"/>
    <mergeCell ref="U6:U10"/>
    <mergeCell ref="V7:V10"/>
    <mergeCell ref="W7:W10"/>
    <mergeCell ref="X8:X10"/>
    <mergeCell ref="X7:Y7"/>
    <mergeCell ref="U4:Y5"/>
    <mergeCell ref="AF4:AF10"/>
    <mergeCell ref="AG4:AG10"/>
    <mergeCell ref="AH4:AH10"/>
    <mergeCell ref="AI4:AI10"/>
    <mergeCell ref="A2:AJ2"/>
    <mergeCell ref="J4:J10"/>
    <mergeCell ref="N7:N10"/>
    <mergeCell ref="AE4:AE10"/>
    <mergeCell ref="Z6:Z10"/>
    <mergeCell ref="AA6:AA10"/>
  </mergeCells>
  <printOptions/>
  <pageMargins left="0.3937007874015748" right="0.1968503937007874" top="0.1968503937007874" bottom="0.1968503937007874" header="0" footer="0"/>
  <pageSetup fitToHeight="3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 Ирина Михайловна</dc:creator>
  <cp:keywords/>
  <dc:description/>
  <cp:lastModifiedBy>Савчук Александр Николаевич</cp:lastModifiedBy>
  <cp:lastPrinted>2019-02-06T03:34:53Z</cp:lastPrinted>
  <dcterms:created xsi:type="dcterms:W3CDTF">2012-02-14T08:26:35Z</dcterms:created>
  <dcterms:modified xsi:type="dcterms:W3CDTF">2019-02-06T03:52:45Z</dcterms:modified>
  <cp:category/>
  <cp:version/>
  <cp:contentType/>
  <cp:contentStatus/>
</cp:coreProperties>
</file>