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"/>
    </mc:Choice>
  </mc:AlternateContent>
  <bookViews>
    <workbookView xWindow="0" yWindow="0" windowWidth="28800" windowHeight="10935"/>
  </bookViews>
  <sheets>
    <sheet name="10 форма " sheetId="36" r:id="rId1"/>
    <sheet name="15 внебюджет" sheetId="23" state="hidden" r:id="rId2"/>
  </sheets>
  <definedNames>
    <definedName name="_xlnm._FilterDatabase" localSheetId="0" hidden="1">'10 форма '!#REF!</definedName>
    <definedName name="_xlnm.Print_Titles" localSheetId="0">'10 форма '!$3:$6</definedName>
    <definedName name="_xlnm.Print_Area" localSheetId="0">'10 форма '!$A$1:$H$262</definedName>
  </definedNames>
  <calcPr calcId="152511"/>
</workbook>
</file>

<file path=xl/calcChain.xml><?xml version="1.0" encoding="utf-8"?>
<calcChain xmlns="http://schemas.openxmlformats.org/spreadsheetml/2006/main">
  <c r="D136" i="36" l="1"/>
  <c r="D134" i="36"/>
  <c r="D133" i="36"/>
  <c r="D132" i="36"/>
  <c r="D131" i="36"/>
  <c r="D130" i="36"/>
  <c r="D129" i="36"/>
  <c r="C134" i="36"/>
  <c r="C133" i="36"/>
  <c r="C132" i="36"/>
  <c r="C131" i="36"/>
  <c r="C130" i="36"/>
  <c r="C129" i="36"/>
  <c r="H192" i="36" l="1"/>
  <c r="G192" i="36"/>
  <c r="H26" i="36"/>
  <c r="G26" i="36"/>
  <c r="G29" i="36" l="1"/>
  <c r="H33" i="36"/>
  <c r="G33" i="36"/>
  <c r="F33" i="36"/>
  <c r="E33" i="36"/>
  <c r="H38" i="36"/>
  <c r="G38" i="36"/>
  <c r="F38" i="36"/>
  <c r="E38" i="36"/>
  <c r="H37" i="36"/>
  <c r="H29" i="36" s="1"/>
  <c r="G37" i="36"/>
  <c r="F37" i="36"/>
  <c r="F29" i="36" s="1"/>
  <c r="E37" i="36"/>
  <c r="H36" i="36"/>
  <c r="H28" i="36" s="1"/>
  <c r="G36" i="36"/>
  <c r="G28" i="36" s="1"/>
  <c r="F36" i="36"/>
  <c r="F28" i="36" s="1"/>
  <c r="E36" i="36"/>
  <c r="H35" i="36"/>
  <c r="G35" i="36"/>
  <c r="F35" i="36"/>
  <c r="E35" i="36"/>
  <c r="H34" i="36"/>
  <c r="G34" i="36"/>
  <c r="F34" i="36"/>
  <c r="E34" i="36"/>
  <c r="E18" i="36"/>
  <c r="H22" i="36"/>
  <c r="G22" i="36"/>
  <c r="F22" i="36"/>
  <c r="E22" i="36"/>
  <c r="H19" i="36"/>
  <c r="G19" i="36"/>
  <c r="F19" i="36"/>
  <c r="E19" i="36"/>
  <c r="H18" i="36"/>
  <c r="G18" i="36"/>
  <c r="F18" i="36"/>
  <c r="E17" i="36"/>
  <c r="D21" i="36"/>
  <c r="D20" i="36"/>
  <c r="D19" i="36"/>
  <c r="D18" i="36"/>
  <c r="D17" i="36"/>
  <c r="C17" i="36"/>
  <c r="D22" i="36"/>
  <c r="C22" i="36"/>
  <c r="C21" i="36"/>
  <c r="C20" i="36"/>
  <c r="C19" i="36"/>
  <c r="C18" i="36"/>
  <c r="D38" i="36"/>
  <c r="C38" i="36"/>
  <c r="D37" i="36"/>
  <c r="C37" i="36"/>
  <c r="D36" i="36"/>
  <c r="C36" i="36"/>
  <c r="D35" i="36"/>
  <c r="C35" i="36"/>
  <c r="C34" i="36"/>
  <c r="D34" i="36"/>
  <c r="C33" i="36"/>
  <c r="H168" i="36"/>
  <c r="G168" i="36"/>
  <c r="H166" i="36"/>
  <c r="G166" i="36"/>
  <c r="F166" i="36"/>
  <c r="E166" i="36"/>
  <c r="H165" i="36"/>
  <c r="G165" i="36"/>
  <c r="F165" i="36"/>
  <c r="E165" i="36"/>
  <c r="H164" i="36"/>
  <c r="G164" i="36"/>
  <c r="F164" i="36"/>
  <c r="E164" i="36"/>
  <c r="H163" i="36"/>
  <c r="G163" i="36"/>
  <c r="F163" i="36"/>
  <c r="E163" i="36"/>
  <c r="H162" i="36"/>
  <c r="G162" i="36"/>
  <c r="F162" i="36"/>
  <c r="E162" i="36"/>
  <c r="H161" i="36"/>
  <c r="G161" i="36"/>
  <c r="F161" i="36"/>
  <c r="E161" i="36"/>
  <c r="F134" i="36"/>
  <c r="E134" i="36"/>
  <c r="F133" i="36"/>
  <c r="E133" i="36"/>
  <c r="F132" i="36"/>
  <c r="E132" i="36"/>
  <c r="H134" i="36"/>
  <c r="H133" i="36"/>
  <c r="H132" i="36"/>
  <c r="H108" i="36" s="1"/>
  <c r="H131" i="36"/>
  <c r="H130" i="36"/>
  <c r="H129" i="36"/>
  <c r="G134" i="36"/>
  <c r="G110" i="36" s="1"/>
  <c r="G133" i="36"/>
  <c r="G109" i="36" s="1"/>
  <c r="G132" i="36"/>
  <c r="G108" i="36" s="1"/>
  <c r="G131" i="36"/>
  <c r="G107" i="36" s="1"/>
  <c r="G130" i="36"/>
  <c r="G106" i="36" s="1"/>
  <c r="G129" i="36"/>
  <c r="G105" i="36" s="1"/>
  <c r="F131" i="36"/>
  <c r="F130" i="36"/>
  <c r="E131" i="36"/>
  <c r="E130" i="36"/>
  <c r="E128" i="36" s="1"/>
  <c r="E129" i="36"/>
  <c r="H256" i="36"/>
  <c r="G256" i="36"/>
  <c r="F256" i="36"/>
  <c r="E256" i="36"/>
  <c r="H248" i="36"/>
  <c r="G248" i="36"/>
  <c r="F248" i="36"/>
  <c r="E248" i="36"/>
  <c r="H240" i="36"/>
  <c r="G240" i="36"/>
  <c r="F240" i="36"/>
  <c r="E240" i="36"/>
  <c r="H232" i="36"/>
  <c r="G232" i="36"/>
  <c r="F232" i="36"/>
  <c r="E232" i="36"/>
  <c r="H224" i="36"/>
  <c r="G224" i="36"/>
  <c r="F224" i="36"/>
  <c r="E224" i="36"/>
  <c r="H216" i="36"/>
  <c r="G216" i="36"/>
  <c r="F216" i="36"/>
  <c r="E216" i="36"/>
  <c r="H208" i="36"/>
  <c r="G208" i="36"/>
  <c r="F208" i="36"/>
  <c r="E208" i="36"/>
  <c r="H200" i="36"/>
  <c r="G200" i="36"/>
  <c r="F200" i="36"/>
  <c r="E200" i="36"/>
  <c r="H184" i="36"/>
  <c r="G184" i="36"/>
  <c r="F184" i="36"/>
  <c r="E184" i="36"/>
  <c r="H176" i="36"/>
  <c r="G176" i="36"/>
  <c r="F176" i="36"/>
  <c r="E176" i="36"/>
  <c r="F168" i="36"/>
  <c r="E168" i="36"/>
  <c r="H160" i="36"/>
  <c r="G160" i="36"/>
  <c r="F160" i="36"/>
  <c r="H152" i="36"/>
  <c r="G152" i="36"/>
  <c r="F152" i="36"/>
  <c r="E152" i="36"/>
  <c r="H144" i="36"/>
  <c r="G144" i="36"/>
  <c r="F144" i="36"/>
  <c r="E144" i="36"/>
  <c r="H136" i="36"/>
  <c r="G136" i="36"/>
  <c r="F136" i="36"/>
  <c r="E136" i="36"/>
  <c r="H120" i="36"/>
  <c r="G120" i="36"/>
  <c r="F120" i="36"/>
  <c r="E120" i="36"/>
  <c r="H112" i="36"/>
  <c r="G112" i="36"/>
  <c r="F112" i="36"/>
  <c r="E112" i="36"/>
  <c r="D112" i="36"/>
  <c r="C112" i="36"/>
  <c r="H96" i="36"/>
  <c r="G96" i="36"/>
  <c r="F96" i="36"/>
  <c r="E96" i="36"/>
  <c r="H88" i="36"/>
  <c r="G88" i="36"/>
  <c r="F88" i="36"/>
  <c r="E88" i="36"/>
  <c r="H80" i="36"/>
  <c r="G80" i="36"/>
  <c r="F80" i="36"/>
  <c r="E80" i="36"/>
  <c r="H64" i="36"/>
  <c r="G64" i="36"/>
  <c r="F64" i="36"/>
  <c r="E64" i="36"/>
  <c r="H56" i="36"/>
  <c r="G56" i="36"/>
  <c r="F56" i="36"/>
  <c r="E56" i="36"/>
  <c r="D56" i="36"/>
  <c r="C56" i="36"/>
  <c r="H48" i="36"/>
  <c r="G48" i="36"/>
  <c r="F48" i="36"/>
  <c r="E48" i="36"/>
  <c r="D48" i="36"/>
  <c r="C48" i="36"/>
  <c r="H40" i="36"/>
  <c r="H32" i="36" s="1"/>
  <c r="G40" i="36"/>
  <c r="G32" i="36" s="1"/>
  <c r="F40" i="36"/>
  <c r="F32" i="36" s="1"/>
  <c r="E40" i="36"/>
  <c r="E32" i="36" s="1"/>
  <c r="H105" i="36" l="1"/>
  <c r="H109" i="36"/>
  <c r="E160" i="36"/>
  <c r="H106" i="36"/>
  <c r="H110" i="36"/>
  <c r="F128" i="36"/>
  <c r="H107" i="36"/>
  <c r="D16" i="36"/>
  <c r="C16" i="36"/>
  <c r="H128" i="36"/>
  <c r="G128" i="36"/>
  <c r="F110" i="36"/>
  <c r="E110" i="36"/>
  <c r="F109" i="36"/>
  <c r="E109" i="36"/>
  <c r="F108" i="36"/>
  <c r="E108" i="36"/>
  <c r="F107" i="36"/>
  <c r="E107" i="36"/>
  <c r="F106" i="36"/>
  <c r="E106" i="36"/>
  <c r="F105" i="36"/>
  <c r="E105" i="36"/>
  <c r="H78" i="36"/>
  <c r="G78" i="36"/>
  <c r="G14" i="36" s="1"/>
  <c r="H77" i="36"/>
  <c r="G77" i="36"/>
  <c r="H76" i="36"/>
  <c r="G76" i="36"/>
  <c r="H75" i="36"/>
  <c r="H11" i="36" s="1"/>
  <c r="G75" i="36"/>
  <c r="G11" i="36" s="1"/>
  <c r="H74" i="36"/>
  <c r="H10" i="36" s="1"/>
  <c r="G74" i="36"/>
  <c r="H73" i="36"/>
  <c r="G73" i="36"/>
  <c r="F78" i="36"/>
  <c r="F14" i="36" s="1"/>
  <c r="E78" i="36"/>
  <c r="F77" i="36"/>
  <c r="E77" i="36"/>
  <c r="F76" i="36"/>
  <c r="E76" i="36"/>
  <c r="F75" i="36"/>
  <c r="F11" i="36" s="1"/>
  <c r="E75" i="36"/>
  <c r="E11" i="36" s="1"/>
  <c r="F74" i="36"/>
  <c r="F10" i="36" s="1"/>
  <c r="E74" i="36"/>
  <c r="F73" i="36"/>
  <c r="E73" i="36"/>
  <c r="E9" i="36" s="1"/>
  <c r="C73" i="36"/>
  <c r="D73" i="36"/>
  <c r="C74" i="36"/>
  <c r="C75" i="36"/>
  <c r="D75" i="36"/>
  <c r="C76" i="36"/>
  <c r="D76" i="36"/>
  <c r="C77" i="36"/>
  <c r="D77" i="36"/>
  <c r="C78" i="36"/>
  <c r="D78" i="36"/>
  <c r="H21" i="36"/>
  <c r="G21" i="36"/>
  <c r="H20" i="36"/>
  <c r="G20" i="36"/>
  <c r="H17" i="36"/>
  <c r="G17" i="36"/>
  <c r="F21" i="36"/>
  <c r="E29" i="36"/>
  <c r="E21" i="36" s="1"/>
  <c r="F20" i="36"/>
  <c r="E28" i="36"/>
  <c r="E20" i="36" s="1"/>
  <c r="F17" i="36"/>
  <c r="H14" i="36" l="1"/>
  <c r="G10" i="36"/>
  <c r="G12" i="36"/>
  <c r="H104" i="36"/>
  <c r="J104" i="36" s="1"/>
  <c r="H9" i="36"/>
  <c r="H13" i="36"/>
  <c r="G104" i="36"/>
  <c r="I104" i="36" s="1"/>
  <c r="F9" i="36"/>
  <c r="F13" i="36"/>
  <c r="H12" i="36"/>
  <c r="G9" i="36"/>
  <c r="G13" i="36"/>
  <c r="F16" i="36"/>
  <c r="F12" i="36"/>
  <c r="G16" i="36"/>
  <c r="H16" i="36"/>
  <c r="E16" i="36"/>
  <c r="F24" i="36"/>
  <c r="E12" i="36"/>
  <c r="E24" i="36"/>
  <c r="E104" i="36"/>
  <c r="H24" i="36"/>
  <c r="G24" i="36"/>
  <c r="E13" i="36"/>
  <c r="F104" i="36"/>
  <c r="F72" i="36"/>
  <c r="H72" i="36"/>
  <c r="G72" i="36"/>
  <c r="E14" i="36"/>
  <c r="C72" i="36"/>
  <c r="E72" i="36"/>
  <c r="E10" i="36"/>
  <c r="D166" i="36"/>
  <c r="C166" i="36"/>
  <c r="D165" i="36"/>
  <c r="C165" i="36"/>
  <c r="D164" i="36"/>
  <c r="C164" i="36"/>
  <c r="D163" i="36"/>
  <c r="C163" i="36"/>
  <c r="D162" i="36"/>
  <c r="C162" i="36"/>
  <c r="D161" i="36"/>
  <c r="C161" i="36"/>
  <c r="D33" i="36"/>
  <c r="H8" i="36" l="1"/>
  <c r="F8" i="36"/>
  <c r="G8" i="36"/>
  <c r="E8" i="36"/>
  <c r="D74" i="36" l="1"/>
  <c r="D72" i="36" s="1"/>
  <c r="C108" i="36" l="1"/>
  <c r="D108" i="36"/>
  <c r="C109" i="36"/>
  <c r="D109" i="36"/>
  <c r="C110" i="36"/>
  <c r="D110" i="36"/>
  <c r="C105" i="36"/>
  <c r="C9" i="36" s="1"/>
  <c r="D256" i="36"/>
  <c r="C256" i="36"/>
  <c r="D248" i="36"/>
  <c r="C248" i="36"/>
  <c r="D240" i="36"/>
  <c r="C240" i="36"/>
  <c r="D232" i="36"/>
  <c r="C232" i="36"/>
  <c r="D224" i="36"/>
  <c r="C224" i="36"/>
  <c r="D216" i="36"/>
  <c r="C216" i="36"/>
  <c r="D208" i="36"/>
  <c r="C208" i="36"/>
  <c r="D200" i="36"/>
  <c r="C200" i="36"/>
  <c r="D184" i="36"/>
  <c r="C184" i="36"/>
  <c r="D176" i="36"/>
  <c r="C176" i="36"/>
  <c r="D168" i="36"/>
  <c r="C168" i="36"/>
  <c r="D152" i="36"/>
  <c r="C152" i="36"/>
  <c r="D144" i="36"/>
  <c r="D128" i="36" s="1"/>
  <c r="C144" i="36"/>
  <c r="C136" i="36"/>
  <c r="C128" i="36" s="1"/>
  <c r="D120" i="36"/>
  <c r="C120" i="36"/>
  <c r="D96" i="36"/>
  <c r="C96" i="36"/>
  <c r="D88" i="36"/>
  <c r="C88" i="36"/>
  <c r="D80" i="36"/>
  <c r="C80" i="36"/>
  <c r="D64" i="36"/>
  <c r="C64" i="36"/>
  <c r="D40" i="36"/>
  <c r="D32" i="36" s="1"/>
  <c r="C40" i="36"/>
  <c r="C32" i="36" s="1"/>
  <c r="D24" i="36"/>
  <c r="C24" i="36"/>
  <c r="D14" i="36" l="1"/>
  <c r="D13" i="36"/>
  <c r="C12" i="36"/>
  <c r="D12" i="36"/>
  <c r="C13" i="36"/>
  <c r="C14" i="36"/>
  <c r="C107" i="36"/>
  <c r="C11" i="36" s="1"/>
  <c r="D105" i="36"/>
  <c r="D9" i="36" s="1"/>
  <c r="D107" i="36"/>
  <c r="D11" i="36" s="1"/>
  <c r="C106" i="36"/>
  <c r="C10" i="36" s="1"/>
  <c r="C160" i="36"/>
  <c r="D160" i="36"/>
  <c r="D106" i="36"/>
  <c r="D10" i="36" s="1"/>
  <c r="D337" i="36" l="1"/>
  <c r="C337" i="36"/>
  <c r="D336" i="36"/>
  <c r="C336" i="36"/>
  <c r="D335" i="36"/>
  <c r="C335" i="36"/>
  <c r="D334" i="36"/>
  <c r="C334" i="36"/>
  <c r="D333" i="36"/>
  <c r="C333" i="36"/>
  <c r="D332" i="36"/>
  <c r="C332" i="36"/>
  <c r="D330" i="36"/>
  <c r="C330" i="36"/>
  <c r="D329" i="36"/>
  <c r="C329" i="36"/>
  <c r="D328" i="36"/>
  <c r="C328" i="36"/>
  <c r="D327" i="36"/>
  <c r="C327" i="36"/>
  <c r="D326" i="36"/>
  <c r="C326" i="36"/>
  <c r="D325" i="36"/>
  <c r="C325" i="36"/>
  <c r="D323" i="36"/>
  <c r="C323" i="36"/>
  <c r="D322" i="36"/>
  <c r="C322" i="36"/>
  <c r="D321" i="36"/>
  <c r="C321" i="36"/>
  <c r="D320" i="36"/>
  <c r="C320" i="36"/>
  <c r="D319" i="36"/>
  <c r="C319" i="36"/>
  <c r="D318" i="36"/>
  <c r="C318" i="36"/>
  <c r="D309" i="36"/>
  <c r="C309" i="36"/>
  <c r="D308" i="36"/>
  <c r="C308" i="36"/>
  <c r="D307" i="36"/>
  <c r="C307" i="36"/>
  <c r="D306" i="36"/>
  <c r="C306" i="36"/>
  <c r="D305" i="36"/>
  <c r="C305" i="36"/>
  <c r="D304" i="36"/>
  <c r="C304" i="36"/>
  <c r="D302" i="36"/>
  <c r="C302" i="36"/>
  <c r="D301" i="36"/>
  <c r="C301" i="36"/>
  <c r="D300" i="36"/>
  <c r="C300" i="36"/>
  <c r="D299" i="36"/>
  <c r="C299" i="36"/>
  <c r="D298" i="36"/>
  <c r="C298" i="36"/>
  <c r="D297" i="36"/>
  <c r="C297" i="36"/>
  <c r="D295" i="36"/>
  <c r="C295" i="36"/>
  <c r="D294" i="36"/>
  <c r="C294" i="36"/>
  <c r="D293" i="36"/>
  <c r="C293" i="36"/>
  <c r="D292" i="36"/>
  <c r="C292" i="36"/>
  <c r="D291" i="36"/>
  <c r="C291" i="36"/>
  <c r="D290" i="36"/>
  <c r="C290" i="36"/>
  <c r="D288" i="36"/>
  <c r="C288" i="36"/>
  <c r="D287" i="36"/>
  <c r="C287" i="36"/>
  <c r="D286" i="36"/>
  <c r="C286" i="36"/>
  <c r="D285" i="36"/>
  <c r="C285" i="36"/>
  <c r="D284" i="36"/>
  <c r="C284" i="36"/>
  <c r="D283" i="36"/>
  <c r="C283" i="36"/>
  <c r="C314" i="36"/>
  <c r="D313" i="36"/>
  <c r="D281" i="36"/>
  <c r="D280" i="36"/>
  <c r="C280" i="36"/>
  <c r="C279" i="36"/>
  <c r="D278" i="36"/>
  <c r="D277" i="36"/>
  <c r="C277" i="36"/>
  <c r="D276" i="36"/>
  <c r="C276" i="36"/>
  <c r="D311" i="36" l="1"/>
  <c r="D269" i="36" s="1"/>
  <c r="C316" i="36"/>
  <c r="D331" i="36"/>
  <c r="C282" i="36"/>
  <c r="C289" i="36"/>
  <c r="C303" i="36"/>
  <c r="C311" i="36"/>
  <c r="C269" i="36" s="1"/>
  <c r="D312" i="36"/>
  <c r="C315" i="36"/>
  <c r="C273" i="36" s="1"/>
  <c r="D316" i="36"/>
  <c r="D274" i="36" s="1"/>
  <c r="D289" i="36"/>
  <c r="D303" i="36"/>
  <c r="C331" i="36"/>
  <c r="D315" i="36"/>
  <c r="D273" i="36" s="1"/>
  <c r="C313" i="36"/>
  <c r="D314" i="36"/>
  <c r="C324" i="36"/>
  <c r="D324" i="36"/>
  <c r="C317" i="36"/>
  <c r="D271" i="36"/>
  <c r="D317" i="36"/>
  <c r="C272" i="36"/>
  <c r="D282" i="36"/>
  <c r="C296" i="36"/>
  <c r="D296" i="36"/>
  <c r="C312" i="36"/>
  <c r="C270" i="36" s="1"/>
  <c r="C278" i="36"/>
  <c r="D279" i="36"/>
  <c r="D275" i="36" s="1"/>
  <c r="C104" i="36" l="1"/>
  <c r="D104" i="36"/>
  <c r="D8" i="36" s="1"/>
  <c r="D310" i="36"/>
  <c r="D268" i="36" s="1"/>
  <c r="D270" i="36"/>
  <c r="C271" i="36"/>
  <c r="C310" i="36"/>
  <c r="D272" i="36"/>
  <c r="C281" i="36"/>
  <c r="C274" i="36" s="1"/>
  <c r="C8" i="36" l="1"/>
  <c r="C275" i="36"/>
  <c r="C268" i="36" s="1"/>
</calcChain>
</file>

<file path=xl/sharedStrings.xml><?xml version="1.0" encoding="utf-8"?>
<sst xmlns="http://schemas.openxmlformats.org/spreadsheetml/2006/main" count="404" uniqueCount="101">
  <si>
    <t>Подпрограмма 1</t>
  </si>
  <si>
    <t>№</t>
  </si>
  <si>
    <t>федеральный бюджет</t>
  </si>
  <si>
    <t>Подпрограмма 2</t>
  </si>
  <si>
    <t>краевой бюджет</t>
  </si>
  <si>
    <t>местные бюджеты</t>
  </si>
  <si>
    <t>государственные внебюджетные фонды</t>
  </si>
  <si>
    <t>Всего:</t>
  </si>
  <si>
    <t>Меры гос поддержки</t>
  </si>
  <si>
    <t>проект №…</t>
  </si>
  <si>
    <t>Наименование подпрограммы\ наименование инвестиционного проекта</t>
  </si>
  <si>
    <t>проект № 1</t>
  </si>
  <si>
    <t>проект № 2</t>
  </si>
  <si>
    <t>проект № Х</t>
  </si>
  <si>
    <t>Инестор</t>
  </si>
  <si>
    <t>Стоимость проекта</t>
  </si>
  <si>
    <t>Источники финансирования</t>
  </si>
  <si>
    <t>Ответственный за сопровождение инвестиционного проекта (ИОГВ, Руководитель Ф.И.О.)</t>
  </si>
  <si>
    <t>Ответственный за сопровождение инвестиционного проекта (Администрация МО, Глава МО)</t>
  </si>
  <si>
    <t>Описание проекта</t>
  </si>
  <si>
    <t>Государственная программа Камчатского края</t>
  </si>
  <si>
    <t>Таблица 15</t>
  </si>
  <si>
    <t>Сроки реализации</t>
  </si>
  <si>
    <t>Потребность в инфраструктуре</t>
  </si>
  <si>
    <t>Наличие земельного участка</t>
  </si>
  <si>
    <t>основные экономические показатели
(вклад в ВРП;  налогов; создание раб. мест и т.д.)</t>
  </si>
  <si>
    <t>3.</t>
  </si>
  <si>
    <t>Основное мероприятие "Укрепление материально-технической базы традиционных отраслей хозяйствования в Камчатском крае"</t>
  </si>
  <si>
    <t>Основное мероприятие "Повышение доступа к образовательным услугам малочисленных народов Севера с учетом их этнокультурных особенностей"</t>
  </si>
  <si>
    <t>Зубопротезирование представителей КМНС, проживающих в Камчатском крае</t>
  </si>
  <si>
    <t>Создание условий для осуществления стоматологической помощи и зубопротезирования представителям КМНС, проживающих в отдаленных районах Камчатского края</t>
  </si>
  <si>
    <t>Оказание  наркологической помощи  представителям КМНС, проживающим в Камчатском крае</t>
  </si>
  <si>
    <t>Частичное возмещение затрат по оплате за обучение в образовательных учреждениях среднего и высшего профессионального образования представителей КМНС (очная и заочная форма обучения). Возмещение затрат по оплате проезда к месту учебы при поступлении в образовательные учреждения представителей КМНС</t>
  </si>
  <si>
    <t>Организация и проведение экспедиций по сбору фольклорного и этнографического материала и издание этнографических материалов на различных носителях</t>
  </si>
  <si>
    <t>Издание полиграфической продукции, освещающей культурную деятельность малочисленных народов Севера</t>
  </si>
  <si>
    <t>Организация и проведение традиционных национальных праздников коренных народов Севера учреждениями, подведомственными Министерству культуры Камчатского края</t>
  </si>
  <si>
    <t>Предоставление субсидий муниципальным образованиям в Камчатском крае на организацию и проведение традиционных национальных праздников коренных народов Севера</t>
  </si>
  <si>
    <t>Организация и проведение межрегионального фестиваля творчества КМНС и этнических групп Камчатки «Золотые родники» (в т.ч. издание буклета, посвящённого фестивалю)</t>
  </si>
  <si>
    <t>Предоставление субсидий муниципальным образованиям в Камчатском крае в целях поддержки национальных и фольклорных ансамблей Камчатского края (приобретение и изготовление национальных костюмов, национальных музыкальных инструментов)</t>
  </si>
  <si>
    <t xml:space="preserve">Приобретение краевыми учреждениями культуры работ мастеров традиционных промыслов и ремесел коренных народов, составляющих художественную ценность </t>
  </si>
  <si>
    <t>3.1</t>
  </si>
  <si>
    <t>Предоставление санаторно-курортного лечения специалистам и работникам, непосредственно занятым работой в оленеводческих звеньях</t>
  </si>
  <si>
    <t>Предоставление субсидий на организацию и проведение, включая обустройство трассы гонки, камчатской традиционной гонки на собачьих упряжках "Берингия"</t>
  </si>
  <si>
    <t>Организация выездной деятельности национальных фольклорных ансамблей, творческих художественных коллективов, направленных на сохранение и развитие традиционной культуры КМНС</t>
  </si>
  <si>
    <t>Проведение выставки "Край мастеров"</t>
  </si>
  <si>
    <t>3.1.1</t>
  </si>
  <si>
    <t>Создание условий для устойчивого развития экономики традиционных отраслей хозяйствования коренных малочисленных народов в местах их традиционного проживания и традиционной хозяйственной деятельности</t>
  </si>
  <si>
    <t>3.2</t>
  </si>
  <si>
    <t>3.2.1</t>
  </si>
  <si>
    <t>3.2.2</t>
  </si>
  <si>
    <t>3.2.3</t>
  </si>
  <si>
    <t>3.2.4</t>
  </si>
  <si>
    <t>3.3</t>
  </si>
  <si>
    <t>3.3.1</t>
  </si>
  <si>
    <t>3.3.2</t>
  </si>
  <si>
    <t>3.3.3</t>
  </si>
  <si>
    <t>3.4</t>
  </si>
  <si>
    <t>3.4.1</t>
  </si>
  <si>
    <t>3.4.2</t>
  </si>
  <si>
    <t>3.4.3</t>
  </si>
  <si>
    <t>3.4.4</t>
  </si>
  <si>
    <t>3.4.5</t>
  </si>
  <si>
    <t>3.4.6</t>
  </si>
  <si>
    <t>3.4.7</t>
  </si>
  <si>
    <t>3.4.8</t>
  </si>
  <si>
    <t>3.4.10</t>
  </si>
  <si>
    <t>3.4.12</t>
  </si>
  <si>
    <t>3.4.13</t>
  </si>
  <si>
    <t>Оснащение профессиональных образовательных организаций современным оборудованием и расходными материалами для подготовки кадров по профессиям и специальностям, связанным с традиционными видами хозяйственной деятельности КМНС</t>
  </si>
  <si>
    <t>Организация и проведение традиционных национальных праздников коренных народов Севера всего, в том числе:</t>
  </si>
  <si>
    <t>3.4.3.1</t>
  </si>
  <si>
    <t>3.4.3.2</t>
  </si>
  <si>
    <t>Медиа проект "Люди Севера"</t>
  </si>
  <si>
    <t>внебюджетные фонды</t>
  </si>
  <si>
    <t>прочие внебюджетные источники</t>
  </si>
  <si>
    <t>профинансировано</t>
  </si>
  <si>
    <t>Наименование КВЦП, основного мероприятия, мероприятия, контрольного события программы, объекта закупки, субсидии</t>
  </si>
  <si>
    <t>Приобретение и изготовление национальных костюмов, национальных музыкальных инструментов в целях поддержки национальных и фольклорных ансамблей Камчатского края</t>
  </si>
  <si>
    <t>Приобретение и изготовление национальных костюмов, национальных музыкальных инструментов в целях поддержки национальных и фольклорных ансамблей, подведомственных Министерству культуры Камчатского края</t>
  </si>
  <si>
    <t>3.4.5.1</t>
  </si>
  <si>
    <t xml:space="preserve"> </t>
  </si>
  <si>
    <t>Подпрограмма 3 "Устойчивое развитие коренных малочисленных народов Севера, Сибири и Дальнего Востока, проживающих в Камчатском крае"</t>
  </si>
  <si>
    <t>Основное мероприятие "Предоставление дополнительных гарантий по оказанию медицинских и социальных услуг в целях повышения качества жизни коренных малочисленных народов Севера, Сибири и Дальнего Востока"</t>
  </si>
  <si>
    <t>Возмещение затрат по оплате проезда к месту обучения и обратно учащихся-представителей КМНС КГПОБУ "Паланский колледж" и филиала ГБОУ СПО "Камчатский медицинский колледж" в п.г.т. Палана</t>
  </si>
  <si>
    <t>Основное мероприятие "Сохранение и развитие национальной культуры, традиций и обычаев коренных малочисленных народов Севера, Сибири и Дальнего Востока"</t>
  </si>
  <si>
    <t>3.4.5.2</t>
  </si>
  <si>
    <t>Содействие в организации и проведении  традиционной гонки на собачьих упряжках «Маклал’у», включая обустройство трассы</t>
  </si>
  <si>
    <t>3.4.9</t>
  </si>
  <si>
    <t>3.4.11</t>
  </si>
  <si>
    <t>Обеспечение участия национальных творческих коллективов и мастеров декоративно-прикладного искусства в региональных, всероссийских и международных фестивалях, смотрах, конкурсах, выставках-ярмарках</t>
  </si>
  <si>
    <t>Поддержка и развитие физической культуры и спорта малочисленных народов Севера (Проведение командного первенства Камчатского края по Северному многоборью)</t>
  </si>
  <si>
    <t>3.4.14</t>
  </si>
  <si>
    <t>Организация участия в международной выставке-ярмарке "Сокровища Севера" (г. Москва) представителей КМНС и их общин</t>
  </si>
  <si>
    <t>Мониторинг реализации Государственной программы Камчатского края                                                                                                                                                                                                                                              "Реализация государственной национальной политики и укрепление гражданского единства в Камчатском крае". Подпрограмма "Устойчивое развитие коренных малочисленных народов Севера, Сибири и Дальнего Востока,  проживающих в Камчатском крае".</t>
  </si>
  <si>
    <t xml:space="preserve">предусмотрено </t>
  </si>
  <si>
    <t>2016 год</t>
  </si>
  <si>
    <t>2017 год</t>
  </si>
  <si>
    <t>на 01.10.2018 года</t>
  </si>
  <si>
    <t>Многофункциональный центр  в Тигиле</t>
  </si>
  <si>
    <t>Создание многофункциональных этнокультуных и культурно-просветительских центров малочисленных народов Севера</t>
  </si>
  <si>
    <t>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</si>
</sst>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000_ ;\-#,##0.00000\ "/>
  </numFmts>
  <fonts count="1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7.5"/>
      <name val="Times New Roman"/>
      <family val="1"/>
      <charset val="204"/>
    </font>
    <font>
      <b/>
      <sz val="7.5"/>
      <name val="Times New Roman"/>
      <family val="1"/>
      <charset val="204"/>
    </font>
    <font>
      <sz val="14"/>
      <name val="Times New Roman"/>
      <family val="1"/>
      <charset val="204"/>
    </font>
    <font>
      <sz val="7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164" fontId="2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11">
    <xf numFmtId="0" fontId="0" fillId="0" borderId="0" xfId="0"/>
    <xf numFmtId="0" fontId="4" fillId="0" borderId="0" xfId="1" applyAlignment="1">
      <alignment vertical="top" wrapText="1"/>
    </xf>
    <xf numFmtId="0" fontId="4" fillId="0" borderId="0" xfId="1"/>
    <xf numFmtId="0" fontId="6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right" vertical="center" wrapText="1"/>
    </xf>
    <xf numFmtId="0" fontId="6" fillId="0" borderId="18" xfId="1" applyFont="1" applyBorder="1" applyAlignment="1">
      <alignment vertical="top" wrapText="1"/>
    </xf>
    <xf numFmtId="0" fontId="6" fillId="0" borderId="5" xfId="1" applyFont="1" applyBorder="1" applyAlignment="1">
      <alignment vertical="top" wrapText="1"/>
    </xf>
    <xf numFmtId="0" fontId="6" fillId="0" borderId="19" xfId="1" applyFont="1" applyBorder="1" applyAlignment="1">
      <alignment vertical="top" wrapText="1"/>
    </xf>
    <xf numFmtId="0" fontId="5" fillId="0" borderId="18" xfId="1" applyFont="1" applyBorder="1" applyAlignment="1">
      <alignment vertical="top" wrapText="1"/>
    </xf>
    <xf numFmtId="0" fontId="4" fillId="0" borderId="5" xfId="1" applyBorder="1" applyAlignment="1">
      <alignment vertical="top" wrapText="1"/>
    </xf>
    <xf numFmtId="0" fontId="4" fillId="0" borderId="19" xfId="1" applyBorder="1" applyAlignment="1">
      <alignment vertical="top" wrapText="1"/>
    </xf>
    <xf numFmtId="0" fontId="5" fillId="0" borderId="2" xfId="1" applyFont="1" applyBorder="1" applyAlignment="1">
      <alignment vertical="top" wrapText="1"/>
    </xf>
    <xf numFmtId="0" fontId="4" fillId="0" borderId="3" xfId="1" applyBorder="1" applyAlignment="1">
      <alignment vertical="top" wrapText="1"/>
    </xf>
    <xf numFmtId="0" fontId="4" fillId="0" borderId="4" xfId="1" applyBorder="1" applyAlignment="1">
      <alignment vertical="top" wrapText="1"/>
    </xf>
    <xf numFmtId="0" fontId="6" fillId="0" borderId="15" xfId="1" applyFont="1" applyBorder="1" applyAlignment="1">
      <alignment vertical="top" wrapText="1"/>
    </xf>
    <xf numFmtId="0" fontId="6" fillId="0" borderId="16" xfId="1" applyFont="1" applyBorder="1" applyAlignment="1">
      <alignment vertical="top" wrapText="1"/>
    </xf>
    <xf numFmtId="0" fontId="6" fillId="0" borderId="17" xfId="1" applyFont="1" applyBorder="1" applyAlignment="1">
      <alignment vertical="top" wrapText="1"/>
    </xf>
    <xf numFmtId="0" fontId="6" fillId="0" borderId="1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7" fillId="0" borderId="0" xfId="0" applyFont="1" applyFill="1" applyBorder="1"/>
    <xf numFmtId="0" fontId="7" fillId="0" borderId="0" xfId="0" applyFont="1" applyFill="1"/>
    <xf numFmtId="0" fontId="3" fillId="0" borderId="1" xfId="0" applyFont="1" applyFill="1" applyBorder="1" applyAlignment="1">
      <alignment horizontal="center" vertical="top"/>
    </xf>
    <xf numFmtId="165" fontId="3" fillId="0" borderId="1" xfId="2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" fontId="14" fillId="0" borderId="0" xfId="0" applyNumberFormat="1" applyFont="1" applyFill="1" applyBorder="1" applyAlignment="1">
      <alignment vertical="top"/>
    </xf>
    <xf numFmtId="4" fontId="15" fillId="0" borderId="0" xfId="0" applyNumberFormat="1" applyFont="1" applyFill="1" applyBorder="1" applyAlignment="1">
      <alignment vertical="top"/>
    </xf>
    <xf numFmtId="165" fontId="8" fillId="0" borderId="26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5" fontId="8" fillId="0" borderId="21" xfId="0" applyNumberFormat="1" applyFont="1" applyFill="1" applyBorder="1" applyAlignment="1">
      <alignment horizontal="center" vertical="center" wrapText="1"/>
    </xf>
    <xf numFmtId="165" fontId="8" fillId="0" borderId="10" xfId="0" applyNumberFormat="1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/>
    </xf>
    <xf numFmtId="165" fontId="8" fillId="0" borderId="26" xfId="0" applyNumberFormat="1" applyFont="1" applyFill="1" applyBorder="1" applyAlignment="1">
      <alignment horizontal="center" vertical="center"/>
    </xf>
    <xf numFmtId="165" fontId="8" fillId="0" borderId="21" xfId="0" applyNumberFormat="1" applyFont="1" applyFill="1" applyBorder="1" applyAlignment="1">
      <alignment horizontal="center" vertical="center"/>
    </xf>
    <xf numFmtId="165" fontId="3" fillId="2" borderId="1" xfId="2" applyNumberFormat="1" applyFont="1" applyFill="1" applyBorder="1" applyAlignment="1">
      <alignment horizontal="center" vertical="center" wrapText="1"/>
    </xf>
    <xf numFmtId="165" fontId="7" fillId="2" borderId="0" xfId="0" applyNumberFormat="1" applyFont="1" applyFill="1"/>
    <xf numFmtId="0" fontId="7" fillId="2" borderId="0" xfId="0" applyFont="1" applyFill="1"/>
    <xf numFmtId="0" fontId="7" fillId="0" borderId="1" xfId="0" applyFont="1" applyFill="1" applyBorder="1"/>
    <xf numFmtId="165" fontId="3" fillId="2" borderId="6" xfId="2" applyNumberFormat="1" applyFont="1" applyFill="1" applyBorder="1" applyAlignment="1">
      <alignment horizontal="center" vertical="center" wrapText="1"/>
    </xf>
    <xf numFmtId="0" fontId="7" fillId="0" borderId="6" xfId="0" applyFont="1" applyFill="1" applyBorder="1"/>
    <xf numFmtId="0" fontId="7" fillId="0" borderId="10" xfId="0" applyFont="1" applyFill="1" applyBorder="1"/>
    <xf numFmtId="0" fontId="7" fillId="0" borderId="26" xfId="0" applyFont="1" applyFill="1" applyBorder="1"/>
    <xf numFmtId="0" fontId="7" fillId="0" borderId="27" xfId="0" applyFont="1" applyFill="1" applyBorder="1"/>
    <xf numFmtId="0" fontId="7" fillId="0" borderId="25" xfId="0" applyFont="1" applyFill="1" applyBorder="1"/>
    <xf numFmtId="0" fontId="7" fillId="0" borderId="21" xfId="0" applyFont="1" applyFill="1" applyBorder="1"/>
    <xf numFmtId="0" fontId="7" fillId="0" borderId="22" xfId="0" applyFont="1" applyFill="1" applyBorder="1"/>
    <xf numFmtId="165" fontId="8" fillId="0" borderId="14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/>
    <xf numFmtId="165" fontId="8" fillId="0" borderId="6" xfId="0" applyNumberFormat="1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top"/>
    </xf>
    <xf numFmtId="0" fontId="3" fillId="0" borderId="25" xfId="0" applyFont="1" applyFill="1" applyBorder="1" applyAlignment="1">
      <alignment horizontal="center" vertical="top"/>
    </xf>
    <xf numFmtId="0" fontId="7" fillId="0" borderId="30" xfId="0" applyFont="1" applyFill="1" applyBorder="1"/>
    <xf numFmtId="0" fontId="7" fillId="0" borderId="39" xfId="0" applyFont="1" applyFill="1" applyBorder="1"/>
    <xf numFmtId="0" fontId="7" fillId="0" borderId="29" xfId="0" applyFont="1" applyFill="1" applyBorder="1"/>
    <xf numFmtId="165" fontId="8" fillId="0" borderId="36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top"/>
    </xf>
    <xf numFmtId="49" fontId="10" fillId="0" borderId="20" xfId="0" applyNumberFormat="1" applyFont="1" applyFill="1" applyBorder="1" applyAlignment="1">
      <alignment horizontal="left" vertical="center" wrapText="1"/>
    </xf>
    <xf numFmtId="49" fontId="10" fillId="0" borderId="21" xfId="0" applyNumberFormat="1" applyFont="1" applyFill="1" applyBorder="1" applyAlignment="1">
      <alignment horizontal="left" vertical="center" wrapText="1"/>
    </xf>
    <xf numFmtId="49" fontId="10" fillId="0" borderId="31" xfId="0" applyNumberFormat="1" applyFont="1" applyFill="1" applyBorder="1" applyAlignment="1">
      <alignment horizontal="left" vertical="center" wrapText="1"/>
    </xf>
    <xf numFmtId="49" fontId="10" fillId="0" borderId="6" xfId="0" applyNumberFormat="1" applyFont="1" applyFill="1" applyBorder="1" applyAlignment="1">
      <alignment horizontal="left" vertical="center" wrapText="1"/>
    </xf>
    <xf numFmtId="49" fontId="9" fillId="0" borderId="23" xfId="0" applyNumberFormat="1" applyFont="1" applyFill="1" applyBorder="1" applyAlignment="1">
      <alignment horizontal="left" vertical="center" wrapText="1"/>
    </xf>
    <xf numFmtId="49" fontId="9" fillId="0" borderId="26" xfId="0" applyNumberFormat="1" applyFont="1" applyFill="1" applyBorder="1" applyAlignment="1">
      <alignment horizontal="left" vertical="center" wrapText="1"/>
    </xf>
    <xf numFmtId="49" fontId="10" fillId="0" borderId="24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49" fontId="10" fillId="0" borderId="28" xfId="0" applyNumberFormat="1" applyFont="1" applyFill="1" applyBorder="1" applyAlignment="1">
      <alignment horizontal="left" vertical="center" wrapText="1"/>
    </xf>
    <xf numFmtId="49" fontId="10" fillId="0" borderId="9" xfId="0" applyNumberFormat="1" applyFont="1" applyFill="1" applyBorder="1" applyAlignment="1">
      <alignment horizontal="left" vertical="center" wrapText="1"/>
    </xf>
    <xf numFmtId="49" fontId="9" fillId="0" borderId="38" xfId="0" applyNumberFormat="1" applyFont="1" applyFill="1" applyBorder="1" applyAlignment="1">
      <alignment horizontal="left" vertical="center" wrapText="1"/>
    </xf>
    <xf numFmtId="49" fontId="9" fillId="0" borderId="10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6" xfId="0" applyNumberFormat="1" applyFont="1" applyFill="1" applyBorder="1" applyAlignment="1">
      <alignment horizontal="left" vertical="center" wrapText="1"/>
    </xf>
    <xf numFmtId="0" fontId="11" fillId="0" borderId="33" xfId="0" applyFont="1" applyFill="1" applyBorder="1" applyAlignment="1">
      <alignment horizontal="center" vertical="center" wrapText="1" shrinkToFit="1"/>
    </xf>
    <xf numFmtId="0" fontId="11" fillId="0" borderId="34" xfId="0" applyFont="1" applyFill="1" applyBorder="1" applyAlignment="1">
      <alignment horizontal="center" vertical="center" wrapText="1" shrinkToFit="1"/>
    </xf>
    <xf numFmtId="0" fontId="11" fillId="0" borderId="35" xfId="0" applyFont="1" applyFill="1" applyBorder="1" applyAlignment="1">
      <alignment horizontal="center" vertical="center" wrapText="1" shrinkToFit="1"/>
    </xf>
    <xf numFmtId="0" fontId="11" fillId="0" borderId="8" xfId="0" applyFont="1" applyFill="1" applyBorder="1" applyAlignment="1">
      <alignment horizontal="center" vertical="center" wrapText="1" shrinkToFit="1"/>
    </xf>
    <xf numFmtId="0" fontId="11" fillId="0" borderId="7" xfId="0" applyFont="1" applyFill="1" applyBorder="1" applyAlignment="1">
      <alignment horizontal="center" vertical="center" wrapText="1" shrinkToFit="1"/>
    </xf>
    <xf numFmtId="0" fontId="11" fillId="0" borderId="9" xfId="0" applyFont="1" applyFill="1" applyBorder="1" applyAlignment="1">
      <alignment horizontal="center" vertical="center" wrapText="1" shrinkToFit="1"/>
    </xf>
    <xf numFmtId="0" fontId="16" fillId="0" borderId="26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9" fontId="10" fillId="0" borderId="37" xfId="0" applyNumberFormat="1" applyFont="1" applyFill="1" applyBorder="1" applyAlignment="1">
      <alignment horizontal="left" vertical="center" wrapText="1"/>
    </xf>
    <xf numFmtId="49" fontId="10" fillId="0" borderId="14" xfId="0" applyNumberFormat="1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49" fontId="3" fillId="2" borderId="10" xfId="0" applyNumberFormat="1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 shrinkToFit="1"/>
    </xf>
    <xf numFmtId="0" fontId="8" fillId="0" borderId="7" xfId="0" applyFont="1" applyFill="1" applyBorder="1" applyAlignment="1">
      <alignment horizontal="center" vertical="center" wrapText="1" shrinkToFit="1"/>
    </xf>
    <xf numFmtId="0" fontId="8" fillId="0" borderId="9" xfId="0" applyFont="1" applyFill="1" applyBorder="1" applyAlignment="1">
      <alignment horizontal="center" vertical="center" wrapText="1" shrinkToFit="1"/>
    </xf>
    <xf numFmtId="0" fontId="7" fillId="0" borderId="32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4" fillId="0" borderId="0" xfId="1" applyBorder="1" applyAlignment="1">
      <alignment vertical="top" wrapText="1"/>
    </xf>
    <xf numFmtId="0" fontId="6" fillId="0" borderId="0" xfId="1" applyFont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2 2" xfId="3"/>
    <cellStyle name="Финансовый 2" xfId="2"/>
    <cellStyle name="Финансовый 2 2" xfId="4"/>
    <cellStyle name="Финансовый 3" xfId="5"/>
  </cellStyles>
  <dxfs count="0"/>
  <tableStyles count="0" defaultTableStyle="TableStyleMedium2" defaultPivotStyle="PivotStyleLight16"/>
  <colors>
    <mruColors>
      <color rgb="FF00FF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0"/>
  <sheetViews>
    <sheetView tabSelected="1" view="pageBreakPreview" zoomScale="145" zoomScaleNormal="145" zoomScaleSheetLayoutView="145" workbookViewId="0">
      <pane ySplit="6" topLeftCell="A7" activePane="bottomLeft" state="frozen"/>
      <selection pane="bottomLeft" sqref="A1:H1"/>
    </sheetView>
  </sheetViews>
  <sheetFormatPr defaultColWidth="9.28515625" defaultRowHeight="12" x14ac:dyDescent="0.2"/>
  <cols>
    <col min="1" max="1" width="5.7109375" style="21" customWidth="1"/>
    <col min="2" max="2" width="36" style="21" customWidth="1"/>
    <col min="3" max="8" width="21.5703125" style="21" customWidth="1"/>
    <col min="9" max="9" width="10.85546875" style="21" bestFit="1" customWidth="1"/>
    <col min="10" max="10" width="12.42578125" style="21" customWidth="1"/>
    <col min="11" max="16384" width="9.28515625" style="21"/>
  </cols>
  <sheetData>
    <row r="1" spans="1:8" s="20" customFormat="1" ht="43.9" customHeight="1" x14ac:dyDescent="0.2">
      <c r="A1" s="95" t="s">
        <v>93</v>
      </c>
      <c r="B1" s="95"/>
      <c r="C1" s="95"/>
      <c r="D1" s="95"/>
      <c r="E1" s="95"/>
      <c r="F1" s="95"/>
      <c r="G1" s="95"/>
      <c r="H1" s="95"/>
    </row>
    <row r="2" spans="1:8" s="20" customFormat="1" ht="12" customHeight="1" x14ac:dyDescent="0.2">
      <c r="A2" s="25"/>
      <c r="B2" s="26"/>
      <c r="C2" s="26"/>
      <c r="D2" s="26"/>
    </row>
    <row r="3" spans="1:8" ht="28.15" customHeight="1" x14ac:dyDescent="0.2">
      <c r="A3" s="81" t="s">
        <v>1</v>
      </c>
      <c r="B3" s="81" t="s">
        <v>76</v>
      </c>
      <c r="C3" s="101" t="s">
        <v>100</v>
      </c>
      <c r="D3" s="101"/>
      <c r="E3" s="101" t="s">
        <v>96</v>
      </c>
      <c r="F3" s="101"/>
      <c r="G3" s="101" t="s">
        <v>95</v>
      </c>
      <c r="H3" s="101"/>
    </row>
    <row r="4" spans="1:8" ht="13.15" customHeight="1" x14ac:dyDescent="0.2">
      <c r="A4" s="81"/>
      <c r="B4" s="81"/>
      <c r="C4" s="81" t="s">
        <v>94</v>
      </c>
      <c r="D4" s="82" t="s">
        <v>75</v>
      </c>
      <c r="E4" s="81" t="s">
        <v>94</v>
      </c>
      <c r="F4" s="82" t="s">
        <v>75</v>
      </c>
      <c r="G4" s="81" t="s">
        <v>94</v>
      </c>
      <c r="H4" s="82" t="s">
        <v>75</v>
      </c>
    </row>
    <row r="5" spans="1:8" ht="6.4" customHeight="1" x14ac:dyDescent="0.2">
      <c r="A5" s="81"/>
      <c r="B5" s="81"/>
      <c r="C5" s="81"/>
      <c r="D5" s="83"/>
      <c r="E5" s="81"/>
      <c r="F5" s="83"/>
      <c r="G5" s="81"/>
      <c r="H5" s="83"/>
    </row>
    <row r="6" spans="1:8" ht="9" customHeight="1" x14ac:dyDescent="0.2">
      <c r="A6" s="57">
        <v>1</v>
      </c>
      <c r="B6" s="57">
        <v>2</v>
      </c>
      <c r="C6" s="57">
        <v>4</v>
      </c>
      <c r="D6" s="57">
        <v>5</v>
      </c>
      <c r="E6" s="57">
        <v>4</v>
      </c>
      <c r="F6" s="57">
        <v>5</v>
      </c>
      <c r="G6" s="57">
        <v>4</v>
      </c>
      <c r="H6" s="57">
        <v>5</v>
      </c>
    </row>
    <row r="7" spans="1:8" ht="15" customHeight="1" x14ac:dyDescent="0.2">
      <c r="A7" s="24" t="s">
        <v>26</v>
      </c>
      <c r="B7" s="102" t="s">
        <v>81</v>
      </c>
      <c r="C7" s="102"/>
      <c r="D7" s="102"/>
      <c r="E7" s="102"/>
      <c r="F7" s="102"/>
      <c r="G7" s="102"/>
      <c r="H7" s="102"/>
    </row>
    <row r="8" spans="1:8" s="38" customFormat="1" ht="15" customHeight="1" x14ac:dyDescent="0.2">
      <c r="A8" s="94" t="s">
        <v>7</v>
      </c>
      <c r="B8" s="94"/>
      <c r="C8" s="36">
        <f>SUM(C9:C14)</f>
        <v>104647.18979999999</v>
      </c>
      <c r="D8" s="36">
        <f>D16+D32+D72+D104</f>
        <v>106120.47723999998</v>
      </c>
      <c r="E8" s="36">
        <f>SUM(E9:E14)</f>
        <v>83756.026899999997</v>
      </c>
      <c r="F8" s="36">
        <f t="shared" ref="F8" si="0">SUM(F9:F14)</f>
        <v>84191.273719999997</v>
      </c>
      <c r="G8" s="36">
        <f>SUM(G9:G14)</f>
        <v>80081.215560000011</v>
      </c>
      <c r="H8" s="36">
        <f t="shared" ref="H8" si="1">SUM(H9:H14)</f>
        <v>81551.357189999995</v>
      </c>
    </row>
    <row r="9" spans="1:8" ht="15" customHeight="1" x14ac:dyDescent="0.2">
      <c r="A9" s="70" t="s">
        <v>2</v>
      </c>
      <c r="B9" s="70"/>
      <c r="C9" s="23">
        <f t="shared" ref="C9:H14" si="2">C17+C33+C73+C105</f>
        <v>10946.1</v>
      </c>
      <c r="D9" s="23">
        <f t="shared" si="2"/>
        <v>6366.6105599999992</v>
      </c>
      <c r="E9" s="23">
        <f t="shared" si="2"/>
        <v>11673.5995</v>
      </c>
      <c r="F9" s="23">
        <f t="shared" ref="F9:H9" si="3">F17+F33+F73+F105</f>
        <v>11671.676520000001</v>
      </c>
      <c r="G9" s="23">
        <f t="shared" si="3"/>
        <v>10247.1</v>
      </c>
      <c r="H9" s="23">
        <f t="shared" si="3"/>
        <v>10070.449000000001</v>
      </c>
    </row>
    <row r="10" spans="1:8" ht="15" customHeight="1" x14ac:dyDescent="0.2">
      <c r="A10" s="70" t="s">
        <v>4</v>
      </c>
      <c r="B10" s="70"/>
      <c r="C10" s="23">
        <f t="shared" si="2"/>
        <v>92153.91644999999</v>
      </c>
      <c r="D10" s="23">
        <f t="shared" si="2"/>
        <v>91939.257859999983</v>
      </c>
      <c r="E10" s="23">
        <f t="shared" si="2"/>
        <v>71152.4274</v>
      </c>
      <c r="F10" s="23">
        <f t="shared" ref="F10:H10" si="4">F18+F34+F74+F106</f>
        <v>70562.159719999996</v>
      </c>
      <c r="G10" s="23">
        <f t="shared" si="4"/>
        <v>68483.68869000001</v>
      </c>
      <c r="H10" s="23">
        <f t="shared" si="4"/>
        <v>68139.036870000011</v>
      </c>
    </row>
    <row r="11" spans="1:8" ht="15" customHeight="1" x14ac:dyDescent="0.2">
      <c r="A11" s="70" t="s">
        <v>5</v>
      </c>
      <c r="B11" s="70"/>
      <c r="C11" s="23">
        <f t="shared" si="2"/>
        <v>1272.3819000000001</v>
      </c>
      <c r="D11" s="23">
        <f t="shared" si="2"/>
        <v>2008.13967</v>
      </c>
      <c r="E11" s="23">
        <f t="shared" si="2"/>
        <v>655</v>
      </c>
      <c r="F11" s="23">
        <f t="shared" si="2"/>
        <v>1425.0623700000001</v>
      </c>
      <c r="G11" s="23">
        <f t="shared" si="2"/>
        <v>1072.8516099999999</v>
      </c>
      <c r="H11" s="23">
        <f t="shared" si="2"/>
        <v>2310.4481900000001</v>
      </c>
    </row>
    <row r="12" spans="1:8" ht="15" customHeight="1" x14ac:dyDescent="0.2">
      <c r="A12" s="70" t="s">
        <v>6</v>
      </c>
      <c r="B12" s="70"/>
      <c r="C12" s="23">
        <f t="shared" si="2"/>
        <v>0</v>
      </c>
      <c r="D12" s="23">
        <f t="shared" si="2"/>
        <v>0</v>
      </c>
      <c r="E12" s="23">
        <f t="shared" si="2"/>
        <v>0</v>
      </c>
      <c r="F12" s="23">
        <f t="shared" ref="F12:H12" si="5">F20+F36+F76+F108</f>
        <v>0</v>
      </c>
      <c r="G12" s="23">
        <f t="shared" si="5"/>
        <v>0</v>
      </c>
      <c r="H12" s="23">
        <f t="shared" si="5"/>
        <v>0</v>
      </c>
    </row>
    <row r="13" spans="1:8" ht="15" customHeight="1" x14ac:dyDescent="0.2">
      <c r="A13" s="70" t="s">
        <v>73</v>
      </c>
      <c r="B13" s="70"/>
      <c r="C13" s="23">
        <f t="shared" si="2"/>
        <v>0</v>
      </c>
      <c r="D13" s="23">
        <f t="shared" si="2"/>
        <v>0</v>
      </c>
      <c r="E13" s="23">
        <f t="shared" si="2"/>
        <v>0</v>
      </c>
      <c r="F13" s="23">
        <f t="shared" ref="F13:H13" si="6">F21+F37+F77+F109</f>
        <v>0</v>
      </c>
      <c r="G13" s="23">
        <f t="shared" si="6"/>
        <v>0</v>
      </c>
      <c r="H13" s="23">
        <f t="shared" si="6"/>
        <v>0</v>
      </c>
    </row>
    <row r="14" spans="1:8" ht="15" customHeight="1" x14ac:dyDescent="0.2">
      <c r="A14" s="70" t="s">
        <v>74</v>
      </c>
      <c r="B14" s="70"/>
      <c r="C14" s="23">
        <f t="shared" si="2"/>
        <v>274.79145</v>
      </c>
      <c r="D14" s="23">
        <f t="shared" si="2"/>
        <v>1385.6011000000001</v>
      </c>
      <c r="E14" s="23">
        <f t="shared" si="2"/>
        <v>275</v>
      </c>
      <c r="F14" s="23">
        <f t="shared" ref="F14:H14" si="7">F22+F38+F78+F110</f>
        <v>532.37510999999995</v>
      </c>
      <c r="G14" s="23">
        <f t="shared" si="7"/>
        <v>277.57526000000001</v>
      </c>
      <c r="H14" s="23">
        <f t="shared" si="7"/>
        <v>1031.4231299999999</v>
      </c>
    </row>
    <row r="15" spans="1:8" ht="15" customHeight="1" x14ac:dyDescent="0.2">
      <c r="A15" s="24" t="s">
        <v>40</v>
      </c>
      <c r="B15" s="102" t="s">
        <v>27</v>
      </c>
      <c r="C15" s="102"/>
      <c r="D15" s="102"/>
      <c r="E15" s="102"/>
      <c r="F15" s="102"/>
      <c r="G15" s="102"/>
      <c r="H15" s="102"/>
    </row>
    <row r="16" spans="1:8" s="38" customFormat="1" ht="14.65" customHeight="1" x14ac:dyDescent="0.2">
      <c r="A16" s="71" t="s">
        <v>7</v>
      </c>
      <c r="B16" s="71"/>
      <c r="C16" s="36">
        <f t="shared" ref="C16:H16" si="8">C17+C18+C19+C20+C21+C22</f>
        <v>5751.2753499999999</v>
      </c>
      <c r="D16" s="36">
        <f t="shared" si="8"/>
        <v>6861.1580000000004</v>
      </c>
      <c r="E16" s="36">
        <f t="shared" si="8"/>
        <v>5207.9892</v>
      </c>
      <c r="F16" s="36">
        <f t="shared" si="8"/>
        <v>5483.0826800000004</v>
      </c>
      <c r="G16" s="36">
        <f t="shared" si="8"/>
        <v>5893.1783599999999</v>
      </c>
      <c r="H16" s="36">
        <f t="shared" si="8"/>
        <v>7083.9269899999999</v>
      </c>
    </row>
    <row r="17" spans="1:10" ht="14.65" customHeight="1" x14ac:dyDescent="0.2">
      <c r="A17" s="70" t="s">
        <v>2</v>
      </c>
      <c r="B17" s="70"/>
      <c r="C17" s="23">
        <f t="shared" ref="C17:H17" si="9">C25</f>
        <v>0</v>
      </c>
      <c r="D17" s="23">
        <f t="shared" si="9"/>
        <v>0</v>
      </c>
      <c r="E17" s="23">
        <f t="shared" si="9"/>
        <v>0</v>
      </c>
      <c r="F17" s="23">
        <f t="shared" si="9"/>
        <v>0</v>
      </c>
      <c r="G17" s="23">
        <f t="shared" si="9"/>
        <v>0</v>
      </c>
      <c r="H17" s="23">
        <f t="shared" si="9"/>
        <v>0</v>
      </c>
    </row>
    <row r="18" spans="1:10" ht="14.65" customHeight="1" x14ac:dyDescent="0.2">
      <c r="A18" s="70" t="s">
        <v>4</v>
      </c>
      <c r="B18" s="70"/>
      <c r="C18" s="23">
        <f>C26</f>
        <v>4312.1019999999999</v>
      </c>
      <c r="D18" s="23">
        <f>D26</f>
        <v>4311.1750000000002</v>
      </c>
      <c r="E18" s="23">
        <f>E26</f>
        <v>4432.9892</v>
      </c>
      <c r="F18" s="23">
        <f t="shared" ref="F18:H18" si="10">F26</f>
        <v>3978.8732</v>
      </c>
      <c r="G18" s="23">
        <f t="shared" si="10"/>
        <v>5110.9208200000003</v>
      </c>
      <c r="H18" s="23">
        <f t="shared" si="10"/>
        <v>5066.0959999999995</v>
      </c>
    </row>
    <row r="19" spans="1:10" ht="14.65" customHeight="1" x14ac:dyDescent="0.2">
      <c r="A19" s="70" t="s">
        <v>5</v>
      </c>
      <c r="B19" s="70"/>
      <c r="C19" s="23">
        <f t="shared" ref="C19" si="11">C27</f>
        <v>1164.3819000000001</v>
      </c>
      <c r="D19" s="23">
        <f>D27</f>
        <v>1164.3819000000001</v>
      </c>
      <c r="E19" s="23">
        <f t="shared" ref="E19:H19" si="12">E27</f>
        <v>500</v>
      </c>
      <c r="F19" s="23">
        <f t="shared" si="12"/>
        <v>971.83437000000004</v>
      </c>
      <c r="G19" s="23">
        <f t="shared" si="12"/>
        <v>504.68227999999999</v>
      </c>
      <c r="H19" s="23">
        <f t="shared" si="12"/>
        <v>986.40786000000003</v>
      </c>
    </row>
    <row r="20" spans="1:10" ht="14.65" customHeight="1" x14ac:dyDescent="0.2">
      <c r="A20" s="70" t="s">
        <v>6</v>
      </c>
      <c r="B20" s="70"/>
      <c r="C20" s="23">
        <f t="shared" ref="C20" si="13">C28</f>
        <v>0</v>
      </c>
      <c r="D20" s="23">
        <f>D28</f>
        <v>0</v>
      </c>
      <c r="E20" s="23">
        <f t="shared" ref="E20:H20" si="14">E28</f>
        <v>0</v>
      </c>
      <c r="F20" s="23">
        <f t="shared" si="14"/>
        <v>0</v>
      </c>
      <c r="G20" s="23">
        <f t="shared" si="14"/>
        <v>0</v>
      </c>
      <c r="H20" s="23">
        <f t="shared" si="14"/>
        <v>0</v>
      </c>
    </row>
    <row r="21" spans="1:10" ht="14.65" customHeight="1" x14ac:dyDescent="0.2">
      <c r="A21" s="70" t="s">
        <v>73</v>
      </c>
      <c r="B21" s="70"/>
      <c r="C21" s="23">
        <f t="shared" ref="C21" si="15">C29</f>
        <v>0</v>
      </c>
      <c r="D21" s="23">
        <f>D29</f>
        <v>0</v>
      </c>
      <c r="E21" s="23">
        <f t="shared" ref="E21:H21" si="16">E29</f>
        <v>0</v>
      </c>
      <c r="F21" s="23">
        <f t="shared" si="16"/>
        <v>0</v>
      </c>
      <c r="G21" s="23">
        <f t="shared" si="16"/>
        <v>0</v>
      </c>
      <c r="H21" s="23">
        <f t="shared" si="16"/>
        <v>0</v>
      </c>
    </row>
    <row r="22" spans="1:10" ht="14.65" customHeight="1" x14ac:dyDescent="0.2">
      <c r="A22" s="70" t="s">
        <v>74</v>
      </c>
      <c r="B22" s="70"/>
      <c r="C22" s="23">
        <f t="shared" ref="C22:H22" si="17">C30</f>
        <v>274.79145</v>
      </c>
      <c r="D22" s="23">
        <f t="shared" si="17"/>
        <v>1385.6011000000001</v>
      </c>
      <c r="E22" s="23">
        <f t="shared" si="17"/>
        <v>275</v>
      </c>
      <c r="F22" s="23">
        <f t="shared" si="17"/>
        <v>532.37510999999995</v>
      </c>
      <c r="G22" s="23">
        <f t="shared" si="17"/>
        <v>277.57526000000001</v>
      </c>
      <c r="H22" s="23">
        <f t="shared" si="17"/>
        <v>1031.4231299999999</v>
      </c>
    </row>
    <row r="23" spans="1:10" ht="23.65" customHeight="1" x14ac:dyDescent="0.2">
      <c r="A23" s="24" t="s">
        <v>45</v>
      </c>
      <c r="B23" s="96" t="s">
        <v>46</v>
      </c>
      <c r="C23" s="97"/>
      <c r="D23" s="97"/>
      <c r="E23" s="97"/>
      <c r="F23" s="97"/>
      <c r="G23" s="97"/>
      <c r="H23" s="98"/>
    </row>
    <row r="24" spans="1:10" s="38" customFormat="1" ht="13.15" customHeight="1" x14ac:dyDescent="0.2">
      <c r="A24" s="71" t="s">
        <v>7</v>
      </c>
      <c r="B24" s="71"/>
      <c r="C24" s="36">
        <f>SUM(C25:C30)</f>
        <v>5751.2753499999999</v>
      </c>
      <c r="D24" s="36">
        <f t="shared" ref="D24:H24" si="18">SUM(D25:D30)</f>
        <v>6861.1580000000004</v>
      </c>
      <c r="E24" s="36">
        <f t="shared" si="18"/>
        <v>5207.9892</v>
      </c>
      <c r="F24" s="36">
        <f t="shared" si="18"/>
        <v>5483.0826800000004</v>
      </c>
      <c r="G24" s="36">
        <f t="shared" si="18"/>
        <v>5893.1783599999999</v>
      </c>
      <c r="H24" s="36">
        <f t="shared" si="18"/>
        <v>7083.9269899999999</v>
      </c>
    </row>
    <row r="25" spans="1:10" ht="13.15" customHeight="1" x14ac:dyDescent="0.2">
      <c r="A25" s="70" t="s">
        <v>2</v>
      </c>
      <c r="B25" s="70"/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</row>
    <row r="26" spans="1:10" ht="13.15" customHeight="1" x14ac:dyDescent="0.2">
      <c r="A26" s="70" t="s">
        <v>4</v>
      </c>
      <c r="B26" s="70"/>
      <c r="C26" s="23">
        <v>4312.1019999999999</v>
      </c>
      <c r="D26" s="23">
        <v>4311.1750000000002</v>
      </c>
      <c r="E26" s="23">
        <v>4432.9892</v>
      </c>
      <c r="F26" s="23">
        <v>3978.8732</v>
      </c>
      <c r="G26" s="23">
        <f>5046.82282+64.098</f>
        <v>5110.9208200000003</v>
      </c>
      <c r="H26" s="23">
        <f>5001.998+64.098</f>
        <v>5066.0959999999995</v>
      </c>
    </row>
    <row r="27" spans="1:10" ht="13.15" customHeight="1" x14ac:dyDescent="0.2">
      <c r="A27" s="70" t="s">
        <v>5</v>
      </c>
      <c r="B27" s="70"/>
      <c r="C27" s="23">
        <v>1164.3819000000001</v>
      </c>
      <c r="D27" s="23">
        <v>1164.3819000000001</v>
      </c>
      <c r="E27" s="23">
        <v>500</v>
      </c>
      <c r="F27" s="23">
        <v>971.83437000000004</v>
      </c>
      <c r="G27" s="23">
        <v>504.68227999999999</v>
      </c>
      <c r="H27" s="23">
        <v>986.40786000000003</v>
      </c>
    </row>
    <row r="28" spans="1:10" ht="13.15" customHeight="1" x14ac:dyDescent="0.2">
      <c r="A28" s="70" t="s">
        <v>6</v>
      </c>
      <c r="B28" s="70"/>
      <c r="C28" s="23">
        <v>0</v>
      </c>
      <c r="D28" s="23">
        <v>0</v>
      </c>
      <c r="E28" s="23">
        <f t="shared" ref="E28:H29" si="19">E36+E52+E92+E124</f>
        <v>0</v>
      </c>
      <c r="F28" s="23">
        <f t="shared" si="19"/>
        <v>0</v>
      </c>
      <c r="G28" s="23">
        <f t="shared" si="19"/>
        <v>0</v>
      </c>
      <c r="H28" s="23">
        <f t="shared" si="19"/>
        <v>0</v>
      </c>
    </row>
    <row r="29" spans="1:10" ht="13.15" customHeight="1" x14ac:dyDescent="0.2">
      <c r="A29" s="70" t="s">
        <v>73</v>
      </c>
      <c r="B29" s="70"/>
      <c r="C29" s="23">
        <v>0</v>
      </c>
      <c r="D29" s="23">
        <v>0</v>
      </c>
      <c r="E29" s="23">
        <f t="shared" si="19"/>
        <v>0</v>
      </c>
      <c r="F29" s="23">
        <f t="shared" si="19"/>
        <v>0</v>
      </c>
      <c r="G29" s="23">
        <f t="shared" si="19"/>
        <v>0</v>
      </c>
      <c r="H29" s="23">
        <f t="shared" si="19"/>
        <v>0</v>
      </c>
      <c r="J29" s="21" t="s">
        <v>80</v>
      </c>
    </row>
    <row r="30" spans="1:10" ht="13.15" customHeight="1" x14ac:dyDescent="0.2">
      <c r="A30" s="70" t="s">
        <v>74</v>
      </c>
      <c r="B30" s="70"/>
      <c r="C30" s="23">
        <v>274.79145</v>
      </c>
      <c r="D30" s="23">
        <v>1385.6011000000001</v>
      </c>
      <c r="E30" s="23">
        <v>275</v>
      </c>
      <c r="F30" s="23">
        <v>532.37510999999995</v>
      </c>
      <c r="G30" s="23">
        <v>277.57526000000001</v>
      </c>
      <c r="H30" s="23">
        <v>1031.4231299999999</v>
      </c>
    </row>
    <row r="31" spans="1:10" ht="24.4" customHeight="1" x14ac:dyDescent="0.2">
      <c r="A31" s="24" t="s">
        <v>47</v>
      </c>
      <c r="B31" s="103" t="s">
        <v>82</v>
      </c>
      <c r="C31" s="104"/>
      <c r="D31" s="104"/>
      <c r="E31" s="104"/>
      <c r="F31" s="104"/>
      <c r="G31" s="104"/>
      <c r="H31" s="105"/>
    </row>
    <row r="32" spans="1:10" s="38" customFormat="1" ht="12" customHeight="1" x14ac:dyDescent="0.2">
      <c r="A32" s="71" t="s">
        <v>7</v>
      </c>
      <c r="B32" s="71"/>
      <c r="C32" s="36">
        <f>C40+C48+C56+C64</f>
        <v>12543.000000000002</v>
      </c>
      <c r="D32" s="36">
        <f>D40+D48+D56+D64</f>
        <v>12410.847029999999</v>
      </c>
      <c r="E32" s="36">
        <f>E40+E48+E56+E64</f>
        <v>13588.4195</v>
      </c>
      <c r="F32" s="36">
        <f t="shared" ref="F32:H32" si="20">F40+F48+F56+F64</f>
        <v>13563.880209999999</v>
      </c>
      <c r="G32" s="36">
        <f t="shared" si="20"/>
        <v>12866.545319999999</v>
      </c>
      <c r="H32" s="36">
        <f t="shared" si="20"/>
        <v>12639.57532</v>
      </c>
    </row>
    <row r="33" spans="1:12" ht="12" customHeight="1" x14ac:dyDescent="0.2">
      <c r="A33" s="70" t="s">
        <v>2</v>
      </c>
      <c r="B33" s="70"/>
      <c r="C33" s="23">
        <f>C41+C49+C57+C65</f>
        <v>9000</v>
      </c>
      <c r="D33" s="23">
        <f>D41+D56+D97+D129</f>
        <v>4454.2341199999992</v>
      </c>
      <c r="E33" s="23">
        <f t="shared" ref="E33:H33" si="21">E41+E49+E57+E65</f>
        <v>10123.5995</v>
      </c>
      <c r="F33" s="23">
        <f t="shared" si="21"/>
        <v>10123.570960000001</v>
      </c>
      <c r="G33" s="23">
        <f t="shared" si="21"/>
        <v>8570</v>
      </c>
      <c r="H33" s="23">
        <f t="shared" si="21"/>
        <v>8570</v>
      </c>
    </row>
    <row r="34" spans="1:12" ht="12" customHeight="1" x14ac:dyDescent="0.2">
      <c r="A34" s="70" t="s">
        <v>4</v>
      </c>
      <c r="B34" s="70"/>
      <c r="C34" s="23">
        <f>C42+C50+C58+C66</f>
        <v>3543</v>
      </c>
      <c r="D34" s="23">
        <f>D42+D50+D58+D66</f>
        <v>3535.7448600000002</v>
      </c>
      <c r="E34" s="23">
        <f t="shared" ref="E34:H34" si="22">E42+E50+E58+E66</f>
        <v>3464.8199999999997</v>
      </c>
      <c r="F34" s="23">
        <f t="shared" si="22"/>
        <v>3440.3092500000002</v>
      </c>
      <c r="G34" s="23">
        <f t="shared" si="22"/>
        <v>4296.5453199999993</v>
      </c>
      <c r="H34" s="23">
        <f t="shared" si="22"/>
        <v>4069.5753200000004</v>
      </c>
    </row>
    <row r="35" spans="1:12" ht="12" customHeight="1" x14ac:dyDescent="0.2">
      <c r="A35" s="70" t="s">
        <v>5</v>
      </c>
      <c r="B35" s="70"/>
      <c r="C35" s="23">
        <f t="shared" ref="C35:H35" si="23">C43+C51+C59+C67</f>
        <v>0</v>
      </c>
      <c r="D35" s="23">
        <f t="shared" si="23"/>
        <v>0</v>
      </c>
      <c r="E35" s="23">
        <f t="shared" si="23"/>
        <v>0</v>
      </c>
      <c r="F35" s="23">
        <f t="shared" si="23"/>
        <v>0</v>
      </c>
      <c r="G35" s="23">
        <f t="shared" si="23"/>
        <v>0</v>
      </c>
      <c r="H35" s="23">
        <f t="shared" si="23"/>
        <v>0</v>
      </c>
    </row>
    <row r="36" spans="1:12" ht="12" customHeight="1" x14ac:dyDescent="0.2">
      <c r="A36" s="70" t="s">
        <v>6</v>
      </c>
      <c r="B36" s="70"/>
      <c r="C36" s="23">
        <f t="shared" ref="C36:H36" si="24">C44+C52+C60+C68</f>
        <v>0</v>
      </c>
      <c r="D36" s="23">
        <f t="shared" si="24"/>
        <v>0</v>
      </c>
      <c r="E36" s="23">
        <f t="shared" si="24"/>
        <v>0</v>
      </c>
      <c r="F36" s="23">
        <f t="shared" si="24"/>
        <v>0</v>
      </c>
      <c r="G36" s="23">
        <f t="shared" si="24"/>
        <v>0</v>
      </c>
      <c r="H36" s="23">
        <f t="shared" si="24"/>
        <v>0</v>
      </c>
    </row>
    <row r="37" spans="1:12" ht="12" customHeight="1" x14ac:dyDescent="0.2">
      <c r="A37" s="70" t="s">
        <v>73</v>
      </c>
      <c r="B37" s="70"/>
      <c r="C37" s="23">
        <f t="shared" ref="C37:H37" si="25">C45+C53+C61+C69</f>
        <v>0</v>
      </c>
      <c r="D37" s="23">
        <f t="shared" si="25"/>
        <v>0</v>
      </c>
      <c r="E37" s="23">
        <f t="shared" si="25"/>
        <v>0</v>
      </c>
      <c r="F37" s="23">
        <f t="shared" si="25"/>
        <v>0</v>
      </c>
      <c r="G37" s="23">
        <f t="shared" si="25"/>
        <v>0</v>
      </c>
      <c r="H37" s="23">
        <f t="shared" si="25"/>
        <v>0</v>
      </c>
    </row>
    <row r="38" spans="1:12" ht="9.4" customHeight="1" x14ac:dyDescent="0.2">
      <c r="A38" s="70" t="s">
        <v>74</v>
      </c>
      <c r="B38" s="70"/>
      <c r="C38" s="23">
        <f t="shared" ref="C38:H38" si="26">C46+C54+C62+C70</f>
        <v>0</v>
      </c>
      <c r="D38" s="23">
        <f t="shared" si="26"/>
        <v>0</v>
      </c>
      <c r="E38" s="23">
        <f t="shared" si="26"/>
        <v>0</v>
      </c>
      <c r="F38" s="23">
        <f t="shared" si="26"/>
        <v>0</v>
      </c>
      <c r="G38" s="23">
        <f t="shared" si="26"/>
        <v>0</v>
      </c>
      <c r="H38" s="23">
        <f t="shared" si="26"/>
        <v>0</v>
      </c>
    </row>
    <row r="39" spans="1:12" ht="19.149999999999999" customHeight="1" x14ac:dyDescent="0.2">
      <c r="A39" s="24" t="s">
        <v>48</v>
      </c>
      <c r="B39" s="96" t="s">
        <v>41</v>
      </c>
      <c r="C39" s="97"/>
      <c r="D39" s="97"/>
      <c r="E39" s="97"/>
      <c r="F39" s="97"/>
      <c r="G39" s="97"/>
      <c r="H39" s="98"/>
    </row>
    <row r="40" spans="1:12" s="38" customFormat="1" ht="13.5" customHeight="1" x14ac:dyDescent="0.2">
      <c r="A40" s="71" t="s">
        <v>7</v>
      </c>
      <c r="B40" s="71"/>
      <c r="C40" s="36">
        <f>SUM(C41:C46)</f>
        <v>243</v>
      </c>
      <c r="D40" s="36">
        <f t="shared" ref="D40:H40" si="27">SUM(D41:D46)</f>
        <v>243</v>
      </c>
      <c r="E40" s="36">
        <f>SUM(E41:E46)</f>
        <v>243</v>
      </c>
      <c r="F40" s="36">
        <f t="shared" si="27"/>
        <v>243</v>
      </c>
      <c r="G40" s="36">
        <f>SUM(G41:G46)</f>
        <v>520</v>
      </c>
      <c r="H40" s="36">
        <f t="shared" si="27"/>
        <v>295.2</v>
      </c>
    </row>
    <row r="41" spans="1:12" ht="13.5" customHeight="1" x14ac:dyDescent="0.2">
      <c r="A41" s="70" t="s">
        <v>2</v>
      </c>
      <c r="B41" s="70"/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L41" s="21" t="s">
        <v>80</v>
      </c>
    </row>
    <row r="42" spans="1:12" ht="13.5" customHeight="1" x14ac:dyDescent="0.2">
      <c r="A42" s="70" t="s">
        <v>4</v>
      </c>
      <c r="B42" s="70"/>
      <c r="C42" s="23">
        <v>243</v>
      </c>
      <c r="D42" s="23">
        <v>243</v>
      </c>
      <c r="E42" s="23">
        <v>243</v>
      </c>
      <c r="F42" s="23">
        <v>243</v>
      </c>
      <c r="G42" s="23">
        <v>520</v>
      </c>
      <c r="H42" s="23">
        <v>295.2</v>
      </c>
    </row>
    <row r="43" spans="1:12" ht="13.5" customHeight="1" x14ac:dyDescent="0.2">
      <c r="A43" s="70" t="s">
        <v>5</v>
      </c>
      <c r="B43" s="70"/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</row>
    <row r="44" spans="1:12" ht="13.5" customHeight="1" x14ac:dyDescent="0.2">
      <c r="A44" s="70" t="s">
        <v>6</v>
      </c>
      <c r="B44" s="70"/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</row>
    <row r="45" spans="1:12" ht="13.5" customHeight="1" x14ac:dyDescent="0.2">
      <c r="A45" s="70" t="s">
        <v>73</v>
      </c>
      <c r="B45" s="70"/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</row>
    <row r="46" spans="1:12" ht="13.5" customHeight="1" x14ac:dyDescent="0.2">
      <c r="A46" s="70" t="s">
        <v>74</v>
      </c>
      <c r="B46" s="70"/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</row>
    <row r="47" spans="1:12" ht="12.75" customHeight="1" x14ac:dyDescent="0.2">
      <c r="A47" s="24" t="s">
        <v>49</v>
      </c>
      <c r="B47" s="96" t="s">
        <v>29</v>
      </c>
      <c r="C47" s="97"/>
      <c r="D47" s="97"/>
      <c r="E47" s="97"/>
      <c r="F47" s="97"/>
      <c r="G47" s="97"/>
      <c r="H47" s="98"/>
    </row>
    <row r="48" spans="1:12" s="38" customFormat="1" ht="14.65" customHeight="1" x14ac:dyDescent="0.2">
      <c r="A48" s="71" t="s">
        <v>7</v>
      </c>
      <c r="B48" s="71"/>
      <c r="C48" s="36">
        <f>SUM(C49:C54)</f>
        <v>5766.0086900000006</v>
      </c>
      <c r="D48" s="36">
        <f t="shared" ref="D48:H48" si="28">SUM(D49:D54)</f>
        <v>5766</v>
      </c>
      <c r="E48" s="36">
        <f t="shared" si="28"/>
        <v>6226.8194999999996</v>
      </c>
      <c r="F48" s="36">
        <f t="shared" si="28"/>
        <v>6226.8045299999994</v>
      </c>
      <c r="G48" s="36">
        <f t="shared" si="28"/>
        <v>6384.2</v>
      </c>
      <c r="H48" s="36">
        <f t="shared" si="28"/>
        <v>6384.2</v>
      </c>
    </row>
    <row r="49" spans="1:8" ht="14.65" customHeight="1" x14ac:dyDescent="0.2">
      <c r="A49" s="70" t="s">
        <v>2</v>
      </c>
      <c r="B49" s="70"/>
      <c r="C49" s="23">
        <v>4018.0005000000001</v>
      </c>
      <c r="D49" s="23">
        <v>4017.99224</v>
      </c>
      <c r="E49" s="23">
        <v>4519.9994999999999</v>
      </c>
      <c r="F49" s="23">
        <v>4519.9792699999998</v>
      </c>
      <c r="G49" s="23">
        <v>4520</v>
      </c>
      <c r="H49" s="23">
        <v>4520</v>
      </c>
    </row>
    <row r="50" spans="1:8" ht="14.65" customHeight="1" x14ac:dyDescent="0.2">
      <c r="A50" s="70" t="s">
        <v>4</v>
      </c>
      <c r="B50" s="70"/>
      <c r="C50" s="23">
        <v>1748.00819</v>
      </c>
      <c r="D50" s="23">
        <v>1748.00776</v>
      </c>
      <c r="E50" s="23">
        <v>1706.82</v>
      </c>
      <c r="F50" s="23">
        <v>1706.8252600000001</v>
      </c>
      <c r="G50" s="23">
        <v>1864.2</v>
      </c>
      <c r="H50" s="23">
        <v>1864.2</v>
      </c>
    </row>
    <row r="51" spans="1:8" ht="14.65" customHeight="1" x14ac:dyDescent="0.2">
      <c r="A51" s="70" t="s">
        <v>5</v>
      </c>
      <c r="B51" s="70"/>
      <c r="C51" s="23"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</row>
    <row r="52" spans="1:8" ht="14.65" customHeight="1" x14ac:dyDescent="0.2">
      <c r="A52" s="70" t="s">
        <v>6</v>
      </c>
      <c r="B52" s="70"/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</row>
    <row r="53" spans="1:8" ht="14.65" customHeight="1" x14ac:dyDescent="0.2">
      <c r="A53" s="70" t="s">
        <v>73</v>
      </c>
      <c r="B53" s="70"/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</row>
    <row r="54" spans="1:8" ht="14.65" customHeight="1" x14ac:dyDescent="0.2">
      <c r="A54" s="70" t="s">
        <v>74</v>
      </c>
      <c r="B54" s="70"/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</row>
    <row r="55" spans="1:8" ht="23.65" customHeight="1" x14ac:dyDescent="0.2">
      <c r="A55" s="24" t="s">
        <v>50</v>
      </c>
      <c r="B55" s="96" t="s">
        <v>30</v>
      </c>
      <c r="C55" s="97"/>
      <c r="D55" s="97"/>
      <c r="E55" s="97"/>
      <c r="F55" s="97"/>
      <c r="G55" s="97"/>
      <c r="H55" s="98"/>
    </row>
    <row r="56" spans="1:8" s="38" customFormat="1" ht="16.5" customHeight="1" x14ac:dyDescent="0.2">
      <c r="A56" s="71" t="s">
        <v>7</v>
      </c>
      <c r="B56" s="71"/>
      <c r="C56" s="36">
        <f>SUM(C57:C62)</f>
        <v>4065.9870799999999</v>
      </c>
      <c r="D56" s="36">
        <f t="shared" ref="D56:H56" si="29">SUM(D57:D62)</f>
        <v>3937.9576799999995</v>
      </c>
      <c r="E56" s="36">
        <f t="shared" si="29"/>
        <v>4418.6000000000004</v>
      </c>
      <c r="F56" s="36">
        <f t="shared" si="29"/>
        <v>4408.0756799999999</v>
      </c>
      <c r="G56" s="36">
        <f t="shared" si="29"/>
        <v>2854.9453199999998</v>
      </c>
      <c r="H56" s="36">
        <f t="shared" si="29"/>
        <v>2854.9453199999998</v>
      </c>
    </row>
    <row r="57" spans="1:8" ht="16.5" customHeight="1" x14ac:dyDescent="0.2">
      <c r="A57" s="70" t="s">
        <v>2</v>
      </c>
      <c r="B57" s="70"/>
      <c r="C57" s="23">
        <v>3025.9969999999998</v>
      </c>
      <c r="D57" s="23">
        <v>2904.3693199999998</v>
      </c>
      <c r="E57" s="23">
        <v>3403.6</v>
      </c>
      <c r="F57" s="23">
        <v>3403.5916900000002</v>
      </c>
      <c r="G57" s="23">
        <v>1850</v>
      </c>
      <c r="H57" s="23">
        <v>1850</v>
      </c>
    </row>
    <row r="58" spans="1:8" ht="16.5" customHeight="1" x14ac:dyDescent="0.2">
      <c r="A58" s="70" t="s">
        <v>4</v>
      </c>
      <c r="B58" s="70"/>
      <c r="C58" s="23">
        <v>1039.99008</v>
      </c>
      <c r="D58" s="23">
        <v>1033.58836</v>
      </c>
      <c r="E58" s="23">
        <v>1015</v>
      </c>
      <c r="F58" s="23">
        <v>1004.4839899999999</v>
      </c>
      <c r="G58" s="23">
        <v>1004.94532</v>
      </c>
      <c r="H58" s="23">
        <v>1004.94532</v>
      </c>
    </row>
    <row r="59" spans="1:8" ht="16.5" customHeight="1" x14ac:dyDescent="0.2">
      <c r="A59" s="70" t="s">
        <v>5</v>
      </c>
      <c r="B59" s="70"/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</row>
    <row r="60" spans="1:8" ht="16.5" customHeight="1" x14ac:dyDescent="0.2">
      <c r="A60" s="70" t="s">
        <v>6</v>
      </c>
      <c r="B60" s="70"/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</row>
    <row r="61" spans="1:8" ht="16.5" customHeight="1" x14ac:dyDescent="0.2">
      <c r="A61" s="70" t="s">
        <v>73</v>
      </c>
      <c r="B61" s="70"/>
      <c r="C61" s="23">
        <v>0</v>
      </c>
      <c r="D61" s="23">
        <v>0</v>
      </c>
      <c r="E61" s="23">
        <v>0</v>
      </c>
      <c r="F61" s="23">
        <v>0</v>
      </c>
      <c r="G61" s="23">
        <v>0</v>
      </c>
      <c r="H61" s="23">
        <v>0</v>
      </c>
    </row>
    <row r="62" spans="1:8" ht="16.5" customHeight="1" x14ac:dyDescent="0.2">
      <c r="A62" s="70" t="s">
        <v>74</v>
      </c>
      <c r="B62" s="70"/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</row>
    <row r="63" spans="1:8" ht="22.5" customHeight="1" x14ac:dyDescent="0.2">
      <c r="A63" s="24" t="s">
        <v>51</v>
      </c>
      <c r="B63" s="76" t="s">
        <v>31</v>
      </c>
      <c r="C63" s="77"/>
      <c r="D63" s="77"/>
      <c r="E63" s="77"/>
      <c r="F63" s="77"/>
      <c r="G63" s="77"/>
      <c r="H63" s="78"/>
    </row>
    <row r="64" spans="1:8" s="38" customFormat="1" ht="14.1" customHeight="1" x14ac:dyDescent="0.2">
      <c r="A64" s="71" t="s">
        <v>7</v>
      </c>
      <c r="B64" s="71"/>
      <c r="C64" s="36">
        <f>SUM(C65:C70)</f>
        <v>2468.00423</v>
      </c>
      <c r="D64" s="36">
        <f t="shared" ref="D64:H64" si="30">SUM(D65:D70)</f>
        <v>2463.8893499999999</v>
      </c>
      <c r="E64" s="36">
        <f t="shared" si="30"/>
        <v>2700</v>
      </c>
      <c r="F64" s="36">
        <f t="shared" si="30"/>
        <v>2686</v>
      </c>
      <c r="G64" s="36">
        <f t="shared" si="30"/>
        <v>3107.4</v>
      </c>
      <c r="H64" s="36">
        <f t="shared" si="30"/>
        <v>3105.23</v>
      </c>
    </row>
    <row r="65" spans="1:8" ht="14.1" customHeight="1" x14ac:dyDescent="0.2">
      <c r="A65" s="70" t="s">
        <v>2</v>
      </c>
      <c r="B65" s="70"/>
      <c r="C65" s="23">
        <v>1956.0025000000001</v>
      </c>
      <c r="D65" s="23">
        <v>1952.7406100000001</v>
      </c>
      <c r="E65" s="23">
        <v>2200</v>
      </c>
      <c r="F65" s="23">
        <v>2200</v>
      </c>
      <c r="G65" s="23">
        <v>2200</v>
      </c>
      <c r="H65" s="23">
        <v>2200</v>
      </c>
    </row>
    <row r="66" spans="1:8" ht="14.1" customHeight="1" x14ac:dyDescent="0.2">
      <c r="A66" s="70" t="s">
        <v>4</v>
      </c>
      <c r="B66" s="70"/>
      <c r="C66" s="23">
        <v>512.00172999999995</v>
      </c>
      <c r="D66" s="23">
        <v>511.14873999999998</v>
      </c>
      <c r="E66" s="23">
        <v>500</v>
      </c>
      <c r="F66" s="23">
        <v>486</v>
      </c>
      <c r="G66" s="23">
        <v>907.4</v>
      </c>
      <c r="H66" s="23">
        <v>905.23</v>
      </c>
    </row>
    <row r="67" spans="1:8" ht="14.1" customHeight="1" x14ac:dyDescent="0.2">
      <c r="A67" s="70" t="s">
        <v>5</v>
      </c>
      <c r="B67" s="70"/>
      <c r="C67" s="23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</row>
    <row r="68" spans="1:8" ht="14.1" customHeight="1" x14ac:dyDescent="0.2">
      <c r="A68" s="70" t="s">
        <v>6</v>
      </c>
      <c r="B68" s="70"/>
      <c r="C68" s="23">
        <v>0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</row>
    <row r="69" spans="1:8" ht="14.1" customHeight="1" x14ac:dyDescent="0.2">
      <c r="A69" s="70" t="s">
        <v>73</v>
      </c>
      <c r="B69" s="70"/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</row>
    <row r="70" spans="1:8" ht="14.1" customHeight="1" x14ac:dyDescent="0.2">
      <c r="A70" s="70" t="s">
        <v>74</v>
      </c>
      <c r="B70" s="70"/>
      <c r="C70" s="23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</row>
    <row r="71" spans="1:8" ht="25.5" customHeight="1" x14ac:dyDescent="0.2">
      <c r="A71" s="24" t="s">
        <v>52</v>
      </c>
      <c r="B71" s="106" t="s">
        <v>28</v>
      </c>
      <c r="C71" s="107"/>
      <c r="D71" s="107"/>
      <c r="E71" s="107"/>
      <c r="F71" s="107"/>
      <c r="G71" s="107"/>
      <c r="H71" s="108"/>
    </row>
    <row r="72" spans="1:8" s="38" customFormat="1" ht="13.5" customHeight="1" x14ac:dyDescent="0.2">
      <c r="A72" s="71" t="s">
        <v>7</v>
      </c>
      <c r="B72" s="71"/>
      <c r="C72" s="36">
        <f>SUM(C73:C78)</f>
        <v>3834.3639800000001</v>
      </c>
      <c r="D72" s="36">
        <f t="shared" ref="D72:F72" si="31">SUM(D73:D78)</f>
        <v>3594.1639700000001</v>
      </c>
      <c r="E72" s="36">
        <f>SUM(E73:E78)</f>
        <v>3953</v>
      </c>
      <c r="F72" s="36">
        <f t="shared" si="31"/>
        <v>3839.4641999999999</v>
      </c>
      <c r="G72" s="36">
        <f>SUM(G73:G78)</f>
        <v>3262.3999999999996</v>
      </c>
      <c r="H72" s="36">
        <f t="shared" ref="H72" si="32">SUM(H73:H78)</f>
        <v>3012.8919999999998</v>
      </c>
    </row>
    <row r="73" spans="1:8" ht="13.5" customHeight="1" x14ac:dyDescent="0.2">
      <c r="A73" s="70" t="s">
        <v>2</v>
      </c>
      <c r="B73" s="70"/>
      <c r="C73" s="23">
        <f t="shared" ref="C73:H78" si="33">C81+C89+C97</f>
        <v>1946.1</v>
      </c>
      <c r="D73" s="23">
        <f t="shared" si="33"/>
        <v>1912.37644</v>
      </c>
      <c r="E73" s="23">
        <f t="shared" si="33"/>
        <v>1550</v>
      </c>
      <c r="F73" s="23">
        <f t="shared" si="33"/>
        <v>1548.10556</v>
      </c>
      <c r="G73" s="23">
        <f t="shared" si="33"/>
        <v>1677.1</v>
      </c>
      <c r="H73" s="23">
        <f t="shared" si="33"/>
        <v>1500.4490000000001</v>
      </c>
    </row>
    <row r="74" spans="1:8" ht="13.5" customHeight="1" x14ac:dyDescent="0.2">
      <c r="A74" s="70" t="s">
        <v>4</v>
      </c>
      <c r="B74" s="70"/>
      <c r="C74" s="23">
        <f t="shared" si="33"/>
        <v>1888.2639799999999</v>
      </c>
      <c r="D74" s="23">
        <f t="shared" si="33"/>
        <v>1681.7875300000001</v>
      </c>
      <c r="E74" s="23">
        <f t="shared" si="33"/>
        <v>2403</v>
      </c>
      <c r="F74" s="23">
        <f t="shared" si="33"/>
        <v>2291.3586399999999</v>
      </c>
      <c r="G74" s="23">
        <f t="shared" si="33"/>
        <v>1585.3</v>
      </c>
      <c r="H74" s="23">
        <f t="shared" si="33"/>
        <v>1512.443</v>
      </c>
    </row>
    <row r="75" spans="1:8" ht="13.5" customHeight="1" x14ac:dyDescent="0.2">
      <c r="A75" s="70" t="s">
        <v>5</v>
      </c>
      <c r="B75" s="70"/>
      <c r="C75" s="23">
        <f t="shared" si="33"/>
        <v>0</v>
      </c>
      <c r="D75" s="23">
        <f t="shared" si="33"/>
        <v>0</v>
      </c>
      <c r="E75" s="23">
        <f t="shared" si="33"/>
        <v>0</v>
      </c>
      <c r="F75" s="23">
        <f t="shared" si="33"/>
        <v>0</v>
      </c>
      <c r="G75" s="23">
        <f t="shared" si="33"/>
        <v>0</v>
      </c>
      <c r="H75" s="23">
        <f t="shared" si="33"/>
        <v>0</v>
      </c>
    </row>
    <row r="76" spans="1:8" ht="13.5" customHeight="1" x14ac:dyDescent="0.2">
      <c r="A76" s="70" t="s">
        <v>6</v>
      </c>
      <c r="B76" s="70"/>
      <c r="C76" s="23">
        <f t="shared" si="33"/>
        <v>0</v>
      </c>
      <c r="D76" s="23">
        <f t="shared" si="33"/>
        <v>0</v>
      </c>
      <c r="E76" s="23">
        <f t="shared" si="33"/>
        <v>0</v>
      </c>
      <c r="F76" s="23">
        <f t="shared" si="33"/>
        <v>0</v>
      </c>
      <c r="G76" s="23">
        <f t="shared" si="33"/>
        <v>0</v>
      </c>
      <c r="H76" s="23">
        <f t="shared" si="33"/>
        <v>0</v>
      </c>
    </row>
    <row r="77" spans="1:8" ht="13.5" customHeight="1" x14ac:dyDescent="0.2">
      <c r="A77" s="70" t="s">
        <v>73</v>
      </c>
      <c r="B77" s="70"/>
      <c r="C77" s="23">
        <f t="shared" si="33"/>
        <v>0</v>
      </c>
      <c r="D77" s="23">
        <f t="shared" si="33"/>
        <v>0</v>
      </c>
      <c r="E77" s="23">
        <f t="shared" si="33"/>
        <v>0</v>
      </c>
      <c r="F77" s="23">
        <f t="shared" si="33"/>
        <v>0</v>
      </c>
      <c r="G77" s="23">
        <f t="shared" si="33"/>
        <v>0</v>
      </c>
      <c r="H77" s="23">
        <f t="shared" si="33"/>
        <v>0</v>
      </c>
    </row>
    <row r="78" spans="1:8" ht="10.9" customHeight="1" x14ac:dyDescent="0.2">
      <c r="A78" s="70" t="s">
        <v>74</v>
      </c>
      <c r="B78" s="70"/>
      <c r="C78" s="23">
        <f t="shared" si="33"/>
        <v>0</v>
      </c>
      <c r="D78" s="23">
        <f t="shared" si="33"/>
        <v>0</v>
      </c>
      <c r="E78" s="23">
        <f t="shared" si="33"/>
        <v>0</v>
      </c>
      <c r="F78" s="23">
        <f t="shared" si="33"/>
        <v>0</v>
      </c>
      <c r="G78" s="23">
        <f t="shared" si="33"/>
        <v>0</v>
      </c>
      <c r="H78" s="23">
        <f t="shared" si="33"/>
        <v>0</v>
      </c>
    </row>
    <row r="79" spans="1:8" ht="31.15" customHeight="1" x14ac:dyDescent="0.2">
      <c r="A79" s="24" t="s">
        <v>53</v>
      </c>
      <c r="B79" s="76" t="s">
        <v>68</v>
      </c>
      <c r="C79" s="77"/>
      <c r="D79" s="77"/>
      <c r="E79" s="77"/>
      <c r="F79" s="77"/>
      <c r="G79" s="77"/>
      <c r="H79" s="78"/>
    </row>
    <row r="80" spans="1:8" s="38" customFormat="1" ht="12.4" customHeight="1" x14ac:dyDescent="0.2">
      <c r="A80" s="71" t="s">
        <v>7</v>
      </c>
      <c r="B80" s="71"/>
      <c r="C80" s="36">
        <f>SUM(C81:C86)</f>
        <v>450</v>
      </c>
      <c r="D80" s="36">
        <f t="shared" ref="D80:H80" si="34">SUM(D81:D86)</f>
        <v>450</v>
      </c>
      <c r="E80" s="36">
        <f t="shared" si="34"/>
        <v>442</v>
      </c>
      <c r="F80" s="36">
        <f t="shared" si="34"/>
        <v>442</v>
      </c>
      <c r="G80" s="36">
        <f t="shared" si="34"/>
        <v>520</v>
      </c>
      <c r="H80" s="36">
        <f t="shared" si="34"/>
        <v>520</v>
      </c>
    </row>
    <row r="81" spans="1:8" ht="12.4" customHeight="1" x14ac:dyDescent="0.2">
      <c r="A81" s="70" t="s">
        <v>2</v>
      </c>
      <c r="B81" s="70"/>
      <c r="C81" s="23"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</row>
    <row r="82" spans="1:8" ht="12.4" customHeight="1" x14ac:dyDescent="0.2">
      <c r="A82" s="70" t="s">
        <v>4</v>
      </c>
      <c r="B82" s="70"/>
      <c r="C82" s="23">
        <v>450</v>
      </c>
      <c r="D82" s="23">
        <v>450</v>
      </c>
      <c r="E82" s="23">
        <v>442</v>
      </c>
      <c r="F82" s="23">
        <v>442</v>
      </c>
      <c r="G82" s="23">
        <v>520</v>
      </c>
      <c r="H82" s="23">
        <v>520</v>
      </c>
    </row>
    <row r="83" spans="1:8" ht="12.4" customHeight="1" x14ac:dyDescent="0.2">
      <c r="A83" s="70" t="s">
        <v>5</v>
      </c>
      <c r="B83" s="70"/>
      <c r="C83" s="23">
        <v>0</v>
      </c>
      <c r="D83" s="23">
        <v>0</v>
      </c>
      <c r="E83" s="23">
        <v>0</v>
      </c>
      <c r="F83" s="23">
        <v>0</v>
      </c>
      <c r="G83" s="23">
        <v>0</v>
      </c>
      <c r="H83" s="23">
        <v>0</v>
      </c>
    </row>
    <row r="84" spans="1:8" ht="12.4" customHeight="1" x14ac:dyDescent="0.2">
      <c r="A84" s="70" t="s">
        <v>6</v>
      </c>
      <c r="B84" s="70"/>
      <c r="C84" s="23">
        <v>0</v>
      </c>
      <c r="D84" s="23">
        <v>0</v>
      </c>
      <c r="E84" s="23">
        <v>0</v>
      </c>
      <c r="F84" s="23">
        <v>0</v>
      </c>
      <c r="G84" s="23">
        <v>0</v>
      </c>
      <c r="H84" s="23">
        <v>0</v>
      </c>
    </row>
    <row r="85" spans="1:8" ht="12.4" customHeight="1" x14ac:dyDescent="0.2">
      <c r="A85" s="70" t="s">
        <v>73</v>
      </c>
      <c r="B85" s="70"/>
      <c r="C85" s="23">
        <v>0</v>
      </c>
      <c r="D85" s="23">
        <v>0</v>
      </c>
      <c r="E85" s="23">
        <v>0</v>
      </c>
      <c r="F85" s="23">
        <v>0</v>
      </c>
      <c r="G85" s="23">
        <v>0</v>
      </c>
      <c r="H85" s="23">
        <v>0</v>
      </c>
    </row>
    <row r="86" spans="1:8" ht="12.4" customHeight="1" x14ac:dyDescent="0.2">
      <c r="A86" s="70" t="s">
        <v>74</v>
      </c>
      <c r="B86" s="70"/>
      <c r="C86" s="23">
        <v>0</v>
      </c>
      <c r="D86" s="23">
        <v>0</v>
      </c>
      <c r="E86" s="23">
        <v>0</v>
      </c>
      <c r="F86" s="23">
        <v>0</v>
      </c>
      <c r="G86" s="23">
        <v>0</v>
      </c>
      <c r="H86" s="23">
        <v>0</v>
      </c>
    </row>
    <row r="87" spans="1:8" ht="39" customHeight="1" x14ac:dyDescent="0.2">
      <c r="A87" s="24" t="s">
        <v>54</v>
      </c>
      <c r="B87" s="76" t="s">
        <v>32</v>
      </c>
      <c r="C87" s="77"/>
      <c r="D87" s="77"/>
      <c r="E87" s="77"/>
      <c r="F87" s="77"/>
      <c r="G87" s="77"/>
      <c r="H87" s="78"/>
    </row>
    <row r="88" spans="1:8" s="38" customFormat="1" ht="13.9" customHeight="1" x14ac:dyDescent="0.2">
      <c r="A88" s="71" t="s">
        <v>7</v>
      </c>
      <c r="B88" s="71"/>
      <c r="C88" s="36">
        <f>SUM(C89:C94)</f>
        <v>2584.3639800000001</v>
      </c>
      <c r="D88" s="36">
        <f t="shared" ref="D88:H88" si="35">SUM(D89:D94)</f>
        <v>2584.3639699999999</v>
      </c>
      <c r="E88" s="36">
        <f t="shared" si="35"/>
        <v>2710</v>
      </c>
      <c r="F88" s="36">
        <f t="shared" si="35"/>
        <v>2666.6682000000001</v>
      </c>
      <c r="G88" s="36">
        <f t="shared" si="35"/>
        <v>1731.1</v>
      </c>
      <c r="H88" s="36">
        <f t="shared" si="35"/>
        <v>1731.1</v>
      </c>
    </row>
    <row r="89" spans="1:8" ht="13.9" customHeight="1" x14ac:dyDescent="0.2">
      <c r="A89" s="70" t="s">
        <v>2</v>
      </c>
      <c r="B89" s="70"/>
      <c r="C89" s="23">
        <v>1396.1</v>
      </c>
      <c r="D89" s="23">
        <v>1396.1</v>
      </c>
      <c r="E89" s="23">
        <v>1000</v>
      </c>
      <c r="F89" s="23">
        <v>998.10555999999997</v>
      </c>
      <c r="G89" s="23">
        <v>961.1</v>
      </c>
      <c r="H89" s="23">
        <v>961.1</v>
      </c>
    </row>
    <row r="90" spans="1:8" ht="13.9" customHeight="1" x14ac:dyDescent="0.2">
      <c r="A90" s="70" t="s">
        <v>4</v>
      </c>
      <c r="B90" s="70"/>
      <c r="C90" s="23">
        <v>1188.2639799999999</v>
      </c>
      <c r="D90" s="23">
        <v>1188.26397</v>
      </c>
      <c r="E90" s="23">
        <v>1710</v>
      </c>
      <c r="F90" s="23">
        <v>1668.5626400000001</v>
      </c>
      <c r="G90" s="23">
        <v>770</v>
      </c>
      <c r="H90" s="23">
        <v>770</v>
      </c>
    </row>
    <row r="91" spans="1:8" ht="13.9" customHeight="1" x14ac:dyDescent="0.2">
      <c r="A91" s="70" t="s">
        <v>5</v>
      </c>
      <c r="B91" s="70"/>
      <c r="C91" s="23">
        <v>0</v>
      </c>
      <c r="D91" s="23">
        <v>0</v>
      </c>
      <c r="E91" s="23">
        <v>0</v>
      </c>
      <c r="F91" s="23">
        <v>0</v>
      </c>
      <c r="G91" s="23">
        <v>0</v>
      </c>
      <c r="H91" s="23">
        <v>0</v>
      </c>
    </row>
    <row r="92" spans="1:8" ht="13.9" customHeight="1" x14ac:dyDescent="0.2">
      <c r="A92" s="70" t="s">
        <v>6</v>
      </c>
      <c r="B92" s="70"/>
      <c r="C92" s="23">
        <v>0</v>
      </c>
      <c r="D92" s="23">
        <v>0</v>
      </c>
      <c r="E92" s="23">
        <v>0</v>
      </c>
      <c r="F92" s="23">
        <v>0</v>
      </c>
      <c r="G92" s="23">
        <v>0</v>
      </c>
      <c r="H92" s="23">
        <v>0</v>
      </c>
    </row>
    <row r="93" spans="1:8" ht="13.9" customHeight="1" x14ac:dyDescent="0.2">
      <c r="A93" s="70" t="s">
        <v>73</v>
      </c>
      <c r="B93" s="70"/>
      <c r="C93" s="23">
        <v>0</v>
      </c>
      <c r="D93" s="23">
        <v>0</v>
      </c>
      <c r="E93" s="23">
        <v>0</v>
      </c>
      <c r="F93" s="23">
        <v>0</v>
      </c>
      <c r="G93" s="23">
        <v>0</v>
      </c>
      <c r="H93" s="23">
        <v>0</v>
      </c>
    </row>
    <row r="94" spans="1:8" ht="13.9" customHeight="1" x14ac:dyDescent="0.2">
      <c r="A94" s="70" t="s">
        <v>74</v>
      </c>
      <c r="B94" s="70"/>
      <c r="C94" s="23">
        <v>0</v>
      </c>
      <c r="D94" s="23">
        <v>0</v>
      </c>
      <c r="E94" s="23">
        <v>0</v>
      </c>
      <c r="F94" s="23">
        <v>0</v>
      </c>
      <c r="G94" s="23">
        <v>0</v>
      </c>
      <c r="H94" s="23">
        <v>0</v>
      </c>
    </row>
    <row r="95" spans="1:8" ht="28.5" customHeight="1" x14ac:dyDescent="0.2">
      <c r="A95" s="24" t="s">
        <v>55</v>
      </c>
      <c r="B95" s="76" t="s">
        <v>83</v>
      </c>
      <c r="C95" s="77"/>
      <c r="D95" s="77"/>
      <c r="E95" s="77"/>
      <c r="F95" s="77"/>
      <c r="G95" s="77"/>
      <c r="H95" s="78"/>
    </row>
    <row r="96" spans="1:8" s="38" customFormat="1" ht="14.1" customHeight="1" x14ac:dyDescent="0.2">
      <c r="A96" s="71" t="s">
        <v>7</v>
      </c>
      <c r="B96" s="71"/>
      <c r="C96" s="36">
        <f>SUM(C97:C102)</f>
        <v>800</v>
      </c>
      <c r="D96" s="36">
        <f t="shared" ref="D96:H96" si="36">SUM(D97:D102)</f>
        <v>559.79999999999995</v>
      </c>
      <c r="E96" s="36">
        <f t="shared" si="36"/>
        <v>801</v>
      </c>
      <c r="F96" s="36">
        <f t="shared" si="36"/>
        <v>730.79600000000005</v>
      </c>
      <c r="G96" s="36">
        <f t="shared" si="36"/>
        <v>1011.3</v>
      </c>
      <c r="H96" s="36">
        <f t="shared" si="36"/>
        <v>761.79200000000003</v>
      </c>
    </row>
    <row r="97" spans="1:11" ht="14.1" customHeight="1" x14ac:dyDescent="0.2">
      <c r="A97" s="70" t="s">
        <v>2</v>
      </c>
      <c r="B97" s="70"/>
      <c r="C97" s="23">
        <v>550</v>
      </c>
      <c r="D97" s="23">
        <v>516.27643999999998</v>
      </c>
      <c r="E97" s="23">
        <v>550</v>
      </c>
      <c r="F97" s="23">
        <v>550</v>
      </c>
      <c r="G97" s="23">
        <v>716</v>
      </c>
      <c r="H97" s="23">
        <v>539.34900000000005</v>
      </c>
    </row>
    <row r="98" spans="1:11" ht="14.1" customHeight="1" x14ac:dyDescent="0.2">
      <c r="A98" s="70" t="s">
        <v>4</v>
      </c>
      <c r="B98" s="70"/>
      <c r="C98" s="23">
        <v>250</v>
      </c>
      <c r="D98" s="23">
        <v>43.523560000000003</v>
      </c>
      <c r="E98" s="23">
        <v>251</v>
      </c>
      <c r="F98" s="23">
        <v>180.79599999999999</v>
      </c>
      <c r="G98" s="23">
        <v>295.3</v>
      </c>
      <c r="H98" s="23">
        <v>222.44300000000001</v>
      </c>
    </row>
    <row r="99" spans="1:11" ht="14.1" customHeight="1" x14ac:dyDescent="0.2">
      <c r="A99" s="70" t="s">
        <v>5</v>
      </c>
      <c r="B99" s="70"/>
      <c r="C99" s="23">
        <v>0</v>
      </c>
      <c r="D99" s="23">
        <v>0</v>
      </c>
      <c r="E99" s="23">
        <v>0</v>
      </c>
      <c r="F99" s="23">
        <v>0</v>
      </c>
      <c r="G99" s="23">
        <v>0</v>
      </c>
      <c r="H99" s="23">
        <v>0</v>
      </c>
    </row>
    <row r="100" spans="1:11" ht="14.1" customHeight="1" x14ac:dyDescent="0.2">
      <c r="A100" s="70" t="s">
        <v>6</v>
      </c>
      <c r="B100" s="70"/>
      <c r="C100" s="23">
        <v>0</v>
      </c>
      <c r="D100" s="23">
        <v>0</v>
      </c>
      <c r="E100" s="23">
        <v>0</v>
      </c>
      <c r="F100" s="23">
        <v>0</v>
      </c>
      <c r="G100" s="23">
        <v>0</v>
      </c>
      <c r="H100" s="23">
        <v>0</v>
      </c>
    </row>
    <row r="101" spans="1:11" ht="14.1" customHeight="1" x14ac:dyDescent="0.2">
      <c r="A101" s="70" t="s">
        <v>73</v>
      </c>
      <c r="B101" s="70"/>
      <c r="C101" s="23">
        <v>0</v>
      </c>
      <c r="D101" s="23">
        <v>0</v>
      </c>
      <c r="E101" s="23">
        <v>0</v>
      </c>
      <c r="F101" s="23">
        <v>0</v>
      </c>
      <c r="G101" s="23">
        <v>0</v>
      </c>
      <c r="H101" s="23">
        <v>0</v>
      </c>
    </row>
    <row r="102" spans="1:11" ht="14.1" customHeight="1" x14ac:dyDescent="0.2">
      <c r="A102" s="70" t="s">
        <v>74</v>
      </c>
      <c r="B102" s="70"/>
      <c r="C102" s="23">
        <v>0</v>
      </c>
      <c r="D102" s="23">
        <v>0</v>
      </c>
      <c r="E102" s="23">
        <v>0</v>
      </c>
      <c r="F102" s="23">
        <v>0</v>
      </c>
      <c r="G102" s="23">
        <v>0</v>
      </c>
      <c r="H102" s="23">
        <v>0</v>
      </c>
    </row>
    <row r="103" spans="1:11" ht="31.15" customHeight="1" x14ac:dyDescent="0.2">
      <c r="A103" s="24" t="s">
        <v>56</v>
      </c>
      <c r="B103" s="106" t="s">
        <v>84</v>
      </c>
      <c r="C103" s="107"/>
      <c r="D103" s="107"/>
      <c r="E103" s="107"/>
      <c r="F103" s="107"/>
      <c r="G103" s="107"/>
      <c r="H103" s="108"/>
    </row>
    <row r="104" spans="1:11" s="38" customFormat="1" ht="18" customHeight="1" x14ac:dyDescent="0.2">
      <c r="A104" s="71" t="s">
        <v>7</v>
      </c>
      <c r="B104" s="71"/>
      <c r="C104" s="36">
        <f>SUM(C105:C110)</f>
        <v>82518.550469999987</v>
      </c>
      <c r="D104" s="36">
        <f t="shared" ref="D104:H104" si="37">SUM(D105:D110)</f>
        <v>83254.308239999984</v>
      </c>
      <c r="E104" s="36">
        <f>SUM(E105:E110)</f>
        <v>61006.618199999997</v>
      </c>
      <c r="F104" s="36">
        <f t="shared" si="37"/>
        <v>61304.84663</v>
      </c>
      <c r="G104" s="36">
        <f>SUM(G105:G110)</f>
        <v>58059.091880000007</v>
      </c>
      <c r="H104" s="36">
        <f t="shared" si="37"/>
        <v>58814.962880000014</v>
      </c>
      <c r="I104" s="37">
        <f>G104-58059.09188</f>
        <v>0</v>
      </c>
      <c r="J104" s="37">
        <f>H104-58814.96288</f>
        <v>0</v>
      </c>
    </row>
    <row r="105" spans="1:11" ht="18" customHeight="1" x14ac:dyDescent="0.2">
      <c r="A105" s="70" t="s">
        <v>2</v>
      </c>
      <c r="B105" s="70"/>
      <c r="C105" s="23">
        <f t="shared" ref="C105:F110" si="38">C113+C121+C129+C153+C161+C185+C201+C209+C217+C225+C233+C241+C249+C257</f>
        <v>0</v>
      </c>
      <c r="D105" s="23">
        <f t="shared" si="38"/>
        <v>0</v>
      </c>
      <c r="E105" s="23">
        <f t="shared" si="38"/>
        <v>0</v>
      </c>
      <c r="F105" s="23">
        <f t="shared" si="38"/>
        <v>0</v>
      </c>
      <c r="G105" s="23">
        <f t="shared" ref="G105:H105" si="39">G113+G121+G129+G153+G161+G185+G201+G209+G217+G225+G233+G241+G249+G257+G193</f>
        <v>0</v>
      </c>
      <c r="H105" s="23">
        <f t="shared" si="39"/>
        <v>0</v>
      </c>
      <c r="I105" s="99" t="s">
        <v>98</v>
      </c>
      <c r="J105" s="100"/>
      <c r="K105" s="100"/>
    </row>
    <row r="106" spans="1:11" ht="18" customHeight="1" x14ac:dyDescent="0.2">
      <c r="A106" s="70" t="s">
        <v>4</v>
      </c>
      <c r="B106" s="70"/>
      <c r="C106" s="23">
        <f t="shared" si="38"/>
        <v>82410.550469999987</v>
      </c>
      <c r="D106" s="23">
        <f t="shared" si="38"/>
        <v>82410.550469999987</v>
      </c>
      <c r="E106" s="23">
        <f t="shared" si="38"/>
        <v>60851.618199999997</v>
      </c>
      <c r="F106" s="23">
        <f t="shared" si="38"/>
        <v>60851.618629999997</v>
      </c>
      <c r="G106" s="23">
        <f>G114+G122+G130+G154+G162+G186+G202+G210+G218+G226+G234+G242+G250+G258+G194</f>
        <v>57490.92255000001</v>
      </c>
      <c r="H106" s="23">
        <f t="shared" ref="H106:H110" si="40">H114+H122+H130+H154+H162+H186+H202+H210+H218+H226+H234+H242+H250+H258+H194</f>
        <v>57490.92255000001</v>
      </c>
    </row>
    <row r="107" spans="1:11" ht="18" customHeight="1" x14ac:dyDescent="0.2">
      <c r="A107" s="70" t="s">
        <v>5</v>
      </c>
      <c r="B107" s="70"/>
      <c r="C107" s="23">
        <f t="shared" si="38"/>
        <v>108</v>
      </c>
      <c r="D107" s="23">
        <f t="shared" si="38"/>
        <v>843.75776999999994</v>
      </c>
      <c r="E107" s="23">
        <f t="shared" si="38"/>
        <v>155</v>
      </c>
      <c r="F107" s="23">
        <f t="shared" si="38"/>
        <v>453.22800000000001</v>
      </c>
      <c r="G107" s="23">
        <f t="shared" ref="G107" si="41">G115+G123+G131+G155+G163+G187+G203+G211+G219+G227+G235+G243+G251+G259+G195</f>
        <v>568.16932999999995</v>
      </c>
      <c r="H107" s="23">
        <f t="shared" si="40"/>
        <v>1324.04033</v>
      </c>
    </row>
    <row r="108" spans="1:11" ht="18" customHeight="1" x14ac:dyDescent="0.2">
      <c r="A108" s="70" t="s">
        <v>6</v>
      </c>
      <c r="B108" s="70"/>
      <c r="C108" s="23">
        <f t="shared" si="38"/>
        <v>0</v>
      </c>
      <c r="D108" s="23">
        <f t="shared" si="38"/>
        <v>0</v>
      </c>
      <c r="E108" s="23">
        <f t="shared" si="38"/>
        <v>0</v>
      </c>
      <c r="F108" s="23">
        <f t="shared" si="38"/>
        <v>0</v>
      </c>
      <c r="G108" s="23">
        <f t="shared" ref="G108" si="42">G116+G124+G132+G156+G164+G188+G204+G212+G220+G228+G236+G244+G252+G260+G196</f>
        <v>0</v>
      </c>
      <c r="H108" s="23">
        <f t="shared" si="40"/>
        <v>0</v>
      </c>
    </row>
    <row r="109" spans="1:11" ht="18" customHeight="1" x14ac:dyDescent="0.2">
      <c r="A109" s="70" t="s">
        <v>73</v>
      </c>
      <c r="B109" s="70"/>
      <c r="C109" s="23">
        <f t="shared" si="38"/>
        <v>0</v>
      </c>
      <c r="D109" s="23">
        <f t="shared" si="38"/>
        <v>0</v>
      </c>
      <c r="E109" s="23">
        <f t="shared" si="38"/>
        <v>0</v>
      </c>
      <c r="F109" s="23">
        <f t="shared" si="38"/>
        <v>0</v>
      </c>
      <c r="G109" s="23">
        <f t="shared" ref="G109" si="43">G117+G125+G133+G157+G165+G189+G205+G213+G221+G229+G237+G245+G253+G261+G197</f>
        <v>0</v>
      </c>
      <c r="H109" s="23">
        <f t="shared" si="40"/>
        <v>0</v>
      </c>
    </row>
    <row r="110" spans="1:11" ht="18" customHeight="1" x14ac:dyDescent="0.2">
      <c r="A110" s="70" t="s">
        <v>74</v>
      </c>
      <c r="B110" s="70"/>
      <c r="C110" s="23">
        <f t="shared" si="38"/>
        <v>0</v>
      </c>
      <c r="D110" s="23">
        <f t="shared" si="38"/>
        <v>0</v>
      </c>
      <c r="E110" s="23">
        <f t="shared" si="38"/>
        <v>0</v>
      </c>
      <c r="F110" s="23">
        <f t="shared" si="38"/>
        <v>0</v>
      </c>
      <c r="G110" s="23">
        <f t="shared" ref="G110" si="44">G118+G126+G134+G158+G166+G190+G206+G214+G222+G230+G238+G246+G254+G262+G198</f>
        <v>0</v>
      </c>
      <c r="H110" s="23">
        <f t="shared" si="40"/>
        <v>0</v>
      </c>
    </row>
    <row r="111" spans="1:11" ht="28.15" customHeight="1" x14ac:dyDescent="0.2">
      <c r="A111" s="24" t="s">
        <v>57</v>
      </c>
      <c r="B111" s="76" t="s">
        <v>33</v>
      </c>
      <c r="C111" s="77"/>
      <c r="D111" s="77"/>
      <c r="E111" s="77"/>
      <c r="F111" s="77"/>
      <c r="G111" s="77"/>
      <c r="H111" s="78"/>
    </row>
    <row r="112" spans="1:11" s="38" customFormat="1" ht="12" customHeight="1" x14ac:dyDescent="0.2">
      <c r="A112" s="71" t="s">
        <v>7</v>
      </c>
      <c r="B112" s="71"/>
      <c r="C112" s="36">
        <f>SUM(C113:C118)</f>
        <v>80</v>
      </c>
      <c r="D112" s="36">
        <f t="shared" ref="D112:H112" si="45">SUM(D113:D118)</f>
        <v>80</v>
      </c>
      <c r="E112" s="36">
        <f t="shared" si="45"/>
        <v>190</v>
      </c>
      <c r="F112" s="36">
        <f t="shared" si="45"/>
        <v>190</v>
      </c>
      <c r="G112" s="36">
        <f t="shared" si="45"/>
        <v>179.626</v>
      </c>
      <c r="H112" s="36">
        <f t="shared" si="45"/>
        <v>179.626</v>
      </c>
    </row>
    <row r="113" spans="1:10" ht="12" customHeight="1" x14ac:dyDescent="0.2">
      <c r="A113" s="70" t="s">
        <v>2</v>
      </c>
      <c r="B113" s="70"/>
      <c r="C113" s="23">
        <v>0</v>
      </c>
      <c r="D113" s="23">
        <v>0</v>
      </c>
      <c r="E113" s="23">
        <v>0</v>
      </c>
      <c r="F113" s="23">
        <v>0</v>
      </c>
      <c r="G113" s="23">
        <v>0</v>
      </c>
      <c r="H113" s="23">
        <v>0</v>
      </c>
    </row>
    <row r="114" spans="1:10" ht="12" customHeight="1" x14ac:dyDescent="0.2">
      <c r="A114" s="70" t="s">
        <v>4</v>
      </c>
      <c r="B114" s="70"/>
      <c r="C114" s="23">
        <v>80</v>
      </c>
      <c r="D114" s="23">
        <v>80</v>
      </c>
      <c r="E114" s="23">
        <v>190</v>
      </c>
      <c r="F114" s="23">
        <v>190</v>
      </c>
      <c r="G114" s="23">
        <v>179.626</v>
      </c>
      <c r="H114" s="23">
        <v>179.626</v>
      </c>
    </row>
    <row r="115" spans="1:10" ht="12" customHeight="1" x14ac:dyDescent="0.2">
      <c r="A115" s="70" t="s">
        <v>5</v>
      </c>
      <c r="B115" s="70"/>
      <c r="C115" s="23">
        <v>0</v>
      </c>
      <c r="D115" s="23">
        <v>0</v>
      </c>
      <c r="E115" s="23">
        <v>0</v>
      </c>
      <c r="F115" s="23">
        <v>0</v>
      </c>
      <c r="G115" s="23">
        <v>0</v>
      </c>
      <c r="H115" s="23">
        <v>0</v>
      </c>
      <c r="J115" s="21" t="s">
        <v>80</v>
      </c>
    </row>
    <row r="116" spans="1:10" ht="13.5" customHeight="1" x14ac:dyDescent="0.2">
      <c r="A116" s="70" t="s">
        <v>6</v>
      </c>
      <c r="B116" s="70"/>
      <c r="C116" s="23">
        <v>0</v>
      </c>
      <c r="D116" s="23">
        <v>0</v>
      </c>
      <c r="E116" s="23">
        <v>0</v>
      </c>
      <c r="F116" s="23">
        <v>0</v>
      </c>
      <c r="G116" s="23">
        <v>0</v>
      </c>
      <c r="H116" s="23">
        <v>0</v>
      </c>
    </row>
    <row r="117" spans="1:10" ht="14.1" customHeight="1" x14ac:dyDescent="0.2">
      <c r="A117" s="70" t="s">
        <v>73</v>
      </c>
      <c r="B117" s="70"/>
      <c r="C117" s="23">
        <v>0</v>
      </c>
      <c r="D117" s="23">
        <v>0</v>
      </c>
      <c r="E117" s="23">
        <v>0</v>
      </c>
      <c r="F117" s="23">
        <v>0</v>
      </c>
      <c r="G117" s="23">
        <v>0</v>
      </c>
      <c r="H117" s="23">
        <v>0</v>
      </c>
    </row>
    <row r="118" spans="1:10" ht="14.1" customHeight="1" x14ac:dyDescent="0.2">
      <c r="A118" s="70" t="s">
        <v>74</v>
      </c>
      <c r="B118" s="70"/>
      <c r="C118" s="23">
        <v>0</v>
      </c>
      <c r="D118" s="23">
        <v>0</v>
      </c>
      <c r="E118" s="23">
        <v>0</v>
      </c>
      <c r="F118" s="23">
        <v>0</v>
      </c>
      <c r="G118" s="23">
        <v>0</v>
      </c>
      <c r="H118" s="23">
        <v>0</v>
      </c>
    </row>
    <row r="119" spans="1:10" ht="19.5" customHeight="1" x14ac:dyDescent="0.2">
      <c r="A119" s="24" t="s">
        <v>58</v>
      </c>
      <c r="B119" s="76" t="s">
        <v>34</v>
      </c>
      <c r="C119" s="77"/>
      <c r="D119" s="77"/>
      <c r="E119" s="77"/>
      <c r="F119" s="77"/>
      <c r="G119" s="77"/>
      <c r="H119" s="78"/>
    </row>
    <row r="120" spans="1:10" s="38" customFormat="1" ht="12" customHeight="1" x14ac:dyDescent="0.2">
      <c r="A120" s="71" t="s">
        <v>7</v>
      </c>
      <c r="B120" s="71"/>
      <c r="C120" s="36">
        <f>SUM(C121:C126)</f>
        <v>599.99170000000004</v>
      </c>
      <c r="D120" s="36">
        <f t="shared" ref="D120:H120" si="46">SUM(D121:D126)</f>
        <v>599.99170000000004</v>
      </c>
      <c r="E120" s="36">
        <f t="shared" si="46"/>
        <v>450</v>
      </c>
      <c r="F120" s="36">
        <f t="shared" si="46"/>
        <v>450</v>
      </c>
      <c r="G120" s="36">
        <f t="shared" si="46"/>
        <v>570</v>
      </c>
      <c r="H120" s="36">
        <f t="shared" si="46"/>
        <v>570</v>
      </c>
    </row>
    <row r="121" spans="1:10" ht="12" customHeight="1" x14ac:dyDescent="0.2">
      <c r="A121" s="70" t="s">
        <v>2</v>
      </c>
      <c r="B121" s="70"/>
      <c r="C121" s="23">
        <v>0</v>
      </c>
      <c r="D121" s="23">
        <v>0</v>
      </c>
      <c r="E121" s="23">
        <v>0</v>
      </c>
      <c r="F121" s="23">
        <v>0</v>
      </c>
      <c r="G121" s="23">
        <v>0</v>
      </c>
      <c r="H121" s="23">
        <v>0</v>
      </c>
    </row>
    <row r="122" spans="1:10" ht="12" customHeight="1" x14ac:dyDescent="0.2">
      <c r="A122" s="70" t="s">
        <v>4</v>
      </c>
      <c r="B122" s="70"/>
      <c r="C122" s="23">
        <v>599.99170000000004</v>
      </c>
      <c r="D122" s="23">
        <v>599.99170000000004</v>
      </c>
      <c r="E122" s="23">
        <v>450</v>
      </c>
      <c r="F122" s="23">
        <v>450</v>
      </c>
      <c r="G122" s="23">
        <v>570</v>
      </c>
      <c r="H122" s="23">
        <v>570</v>
      </c>
    </row>
    <row r="123" spans="1:10" ht="12" customHeight="1" x14ac:dyDescent="0.2">
      <c r="A123" s="70" t="s">
        <v>5</v>
      </c>
      <c r="B123" s="70"/>
      <c r="C123" s="23">
        <v>0</v>
      </c>
      <c r="D123" s="23">
        <v>0</v>
      </c>
      <c r="E123" s="23">
        <v>0</v>
      </c>
      <c r="F123" s="23">
        <v>0</v>
      </c>
      <c r="G123" s="23">
        <v>0</v>
      </c>
      <c r="H123" s="23">
        <v>0</v>
      </c>
    </row>
    <row r="124" spans="1:10" ht="12" customHeight="1" x14ac:dyDescent="0.2">
      <c r="A124" s="70" t="s">
        <v>6</v>
      </c>
      <c r="B124" s="70"/>
      <c r="C124" s="23">
        <v>0</v>
      </c>
      <c r="D124" s="23">
        <v>0</v>
      </c>
      <c r="E124" s="23">
        <v>0</v>
      </c>
      <c r="F124" s="23">
        <v>0</v>
      </c>
      <c r="G124" s="23">
        <v>0</v>
      </c>
      <c r="H124" s="23">
        <v>0</v>
      </c>
    </row>
    <row r="125" spans="1:10" ht="12" customHeight="1" x14ac:dyDescent="0.2">
      <c r="A125" s="70" t="s">
        <v>73</v>
      </c>
      <c r="B125" s="70"/>
      <c r="C125" s="23">
        <v>0</v>
      </c>
      <c r="D125" s="23">
        <v>0</v>
      </c>
      <c r="E125" s="23">
        <v>0</v>
      </c>
      <c r="F125" s="23">
        <v>0</v>
      </c>
      <c r="G125" s="23">
        <v>0</v>
      </c>
      <c r="H125" s="23">
        <v>0</v>
      </c>
    </row>
    <row r="126" spans="1:10" ht="12" customHeight="1" x14ac:dyDescent="0.2">
      <c r="A126" s="70" t="s">
        <v>74</v>
      </c>
      <c r="B126" s="70"/>
      <c r="C126" s="23">
        <v>0</v>
      </c>
      <c r="D126" s="23">
        <v>0</v>
      </c>
      <c r="E126" s="23">
        <v>0</v>
      </c>
      <c r="F126" s="23">
        <v>0</v>
      </c>
      <c r="G126" s="23">
        <v>0</v>
      </c>
      <c r="H126" s="23">
        <v>0</v>
      </c>
    </row>
    <row r="127" spans="1:10" ht="21.4" customHeight="1" x14ac:dyDescent="0.2">
      <c r="A127" s="24" t="s">
        <v>59</v>
      </c>
      <c r="B127" s="76" t="s">
        <v>69</v>
      </c>
      <c r="C127" s="77"/>
      <c r="D127" s="77"/>
      <c r="E127" s="77"/>
      <c r="F127" s="77"/>
      <c r="G127" s="77"/>
      <c r="H127" s="78"/>
    </row>
    <row r="128" spans="1:10" s="38" customFormat="1" ht="12" customHeight="1" x14ac:dyDescent="0.2">
      <c r="A128" s="71" t="s">
        <v>7</v>
      </c>
      <c r="B128" s="71"/>
      <c r="C128" s="36">
        <f>C136+C144</f>
        <v>1410</v>
      </c>
      <c r="D128" s="36">
        <f>D136+D144</f>
        <v>2047.2744499999999</v>
      </c>
      <c r="E128" s="36">
        <f t="shared" ref="E128:H128" si="47">SUM(E129:E134)</f>
        <v>1525</v>
      </c>
      <c r="F128" s="36">
        <f t="shared" si="47"/>
        <v>1715.7260000000001</v>
      </c>
      <c r="G128" s="36">
        <f t="shared" si="47"/>
        <v>1330</v>
      </c>
      <c r="H128" s="36">
        <f t="shared" si="47"/>
        <v>1838.876</v>
      </c>
    </row>
    <row r="129" spans="1:8" ht="12" customHeight="1" x14ac:dyDescent="0.2">
      <c r="A129" s="70" t="s">
        <v>2</v>
      </c>
      <c r="B129" s="70"/>
      <c r="C129" s="23">
        <f>C137+C145</f>
        <v>0</v>
      </c>
      <c r="D129" s="23">
        <f t="shared" ref="D129:D134" si="48">D137+D145</f>
        <v>0</v>
      </c>
      <c r="E129" s="23">
        <f>E137+E145</f>
        <v>0</v>
      </c>
      <c r="F129" s="23">
        <v>0</v>
      </c>
      <c r="G129" s="23">
        <f t="shared" ref="G129:H134" si="49">G137+G145</f>
        <v>0</v>
      </c>
      <c r="H129" s="23">
        <f t="shared" si="49"/>
        <v>0</v>
      </c>
    </row>
    <row r="130" spans="1:8" ht="12" customHeight="1" x14ac:dyDescent="0.2">
      <c r="A130" s="70" t="s">
        <v>4</v>
      </c>
      <c r="B130" s="70"/>
      <c r="C130" s="23">
        <f t="shared" ref="C130" si="50">C138+C146</f>
        <v>1350</v>
      </c>
      <c r="D130" s="23">
        <f t="shared" si="48"/>
        <v>1350</v>
      </c>
      <c r="E130" s="23">
        <f t="shared" ref="E130:F130" si="51">E138+E146</f>
        <v>1450</v>
      </c>
      <c r="F130" s="23">
        <f t="shared" si="51"/>
        <v>1450</v>
      </c>
      <c r="G130" s="23">
        <f t="shared" si="49"/>
        <v>1250</v>
      </c>
      <c r="H130" s="23">
        <f t="shared" si="49"/>
        <v>1250</v>
      </c>
    </row>
    <row r="131" spans="1:8" ht="12" customHeight="1" x14ac:dyDescent="0.2">
      <c r="A131" s="70" t="s">
        <v>5</v>
      </c>
      <c r="B131" s="70"/>
      <c r="C131" s="23">
        <f t="shared" ref="C131" si="52">C139+C147</f>
        <v>60</v>
      </c>
      <c r="D131" s="23">
        <f t="shared" si="48"/>
        <v>697.27445</v>
      </c>
      <c r="E131" s="23">
        <f t="shared" ref="E131:F131" si="53">E139+E147</f>
        <v>75</v>
      </c>
      <c r="F131" s="23">
        <f t="shared" si="53"/>
        <v>265.726</v>
      </c>
      <c r="G131" s="23">
        <f t="shared" si="49"/>
        <v>80</v>
      </c>
      <c r="H131" s="23">
        <f t="shared" si="49"/>
        <v>588.87599999999998</v>
      </c>
    </row>
    <row r="132" spans="1:8" ht="12" customHeight="1" x14ac:dyDescent="0.2">
      <c r="A132" s="70" t="s">
        <v>6</v>
      </c>
      <c r="B132" s="70"/>
      <c r="C132" s="23">
        <f t="shared" ref="C132" si="54">C140+C148</f>
        <v>0</v>
      </c>
      <c r="D132" s="23">
        <f t="shared" si="48"/>
        <v>0</v>
      </c>
      <c r="E132" s="23">
        <f t="shared" ref="E132:F132" si="55">E140+E148</f>
        <v>0</v>
      </c>
      <c r="F132" s="23">
        <f t="shared" si="55"/>
        <v>0</v>
      </c>
      <c r="G132" s="23">
        <f t="shared" si="49"/>
        <v>0</v>
      </c>
      <c r="H132" s="23">
        <f t="shared" si="49"/>
        <v>0</v>
      </c>
    </row>
    <row r="133" spans="1:8" ht="12" customHeight="1" x14ac:dyDescent="0.2">
      <c r="A133" s="70" t="s">
        <v>73</v>
      </c>
      <c r="B133" s="70"/>
      <c r="C133" s="23">
        <f t="shared" ref="C133" si="56">C141+C149</f>
        <v>0</v>
      </c>
      <c r="D133" s="23">
        <f t="shared" si="48"/>
        <v>0</v>
      </c>
      <c r="E133" s="23">
        <f t="shared" ref="E133:F133" si="57">E141+E149</f>
        <v>0</v>
      </c>
      <c r="F133" s="23">
        <f t="shared" si="57"/>
        <v>0</v>
      </c>
      <c r="G133" s="23">
        <f t="shared" si="49"/>
        <v>0</v>
      </c>
      <c r="H133" s="23">
        <f t="shared" si="49"/>
        <v>0</v>
      </c>
    </row>
    <row r="134" spans="1:8" ht="12" customHeight="1" x14ac:dyDescent="0.2">
      <c r="A134" s="70" t="s">
        <v>74</v>
      </c>
      <c r="B134" s="70"/>
      <c r="C134" s="23">
        <f t="shared" ref="C134" si="58">C142+C150</f>
        <v>0</v>
      </c>
      <c r="D134" s="23">
        <f t="shared" si="48"/>
        <v>0</v>
      </c>
      <c r="E134" s="23">
        <f t="shared" ref="E134:F134" si="59">E142+E150</f>
        <v>0</v>
      </c>
      <c r="F134" s="23">
        <f t="shared" si="59"/>
        <v>0</v>
      </c>
      <c r="G134" s="23">
        <f t="shared" si="49"/>
        <v>0</v>
      </c>
      <c r="H134" s="23">
        <f t="shared" si="49"/>
        <v>0</v>
      </c>
    </row>
    <row r="135" spans="1:8" ht="33" customHeight="1" x14ac:dyDescent="0.2">
      <c r="A135" s="24" t="s">
        <v>70</v>
      </c>
      <c r="B135" s="76" t="s">
        <v>35</v>
      </c>
      <c r="C135" s="77"/>
      <c r="D135" s="77"/>
      <c r="E135" s="77"/>
      <c r="F135" s="77"/>
      <c r="G135" s="77"/>
      <c r="H135" s="78"/>
    </row>
    <row r="136" spans="1:8" s="38" customFormat="1" ht="11.65" customHeight="1" x14ac:dyDescent="0.2">
      <c r="A136" s="71" t="s">
        <v>7</v>
      </c>
      <c r="B136" s="71"/>
      <c r="C136" s="36">
        <f>SUM(C137:C142)</f>
        <v>750</v>
      </c>
      <c r="D136" s="36">
        <f>SUM(D137:D142)</f>
        <v>750</v>
      </c>
      <c r="E136" s="36">
        <f t="shared" ref="E136:H136" si="60">SUM(E137:E142)</f>
        <v>700</v>
      </c>
      <c r="F136" s="36">
        <f t="shared" si="60"/>
        <v>700</v>
      </c>
      <c r="G136" s="36">
        <f t="shared" si="60"/>
        <v>450</v>
      </c>
      <c r="H136" s="36">
        <f t="shared" si="60"/>
        <v>450</v>
      </c>
    </row>
    <row r="137" spans="1:8" ht="11.65" customHeight="1" x14ac:dyDescent="0.2">
      <c r="A137" s="70" t="s">
        <v>2</v>
      </c>
      <c r="B137" s="70"/>
      <c r="C137" s="23">
        <v>0</v>
      </c>
      <c r="D137" s="23">
        <v>0</v>
      </c>
      <c r="E137" s="23">
        <v>0</v>
      </c>
      <c r="F137" s="23">
        <v>0</v>
      </c>
      <c r="G137" s="23">
        <v>0</v>
      </c>
      <c r="H137" s="23">
        <v>0</v>
      </c>
    </row>
    <row r="138" spans="1:8" ht="11.65" customHeight="1" x14ac:dyDescent="0.2">
      <c r="A138" s="70" t="s">
        <v>4</v>
      </c>
      <c r="B138" s="70"/>
      <c r="C138" s="23">
        <v>750</v>
      </c>
      <c r="D138" s="23">
        <v>750</v>
      </c>
      <c r="E138" s="23">
        <v>700</v>
      </c>
      <c r="F138" s="23">
        <v>700</v>
      </c>
      <c r="G138" s="23">
        <v>450</v>
      </c>
      <c r="H138" s="23">
        <v>450</v>
      </c>
    </row>
    <row r="139" spans="1:8" ht="11.65" customHeight="1" x14ac:dyDescent="0.2">
      <c r="A139" s="70" t="s">
        <v>5</v>
      </c>
      <c r="B139" s="70"/>
      <c r="C139" s="23">
        <v>0</v>
      </c>
      <c r="D139" s="23">
        <v>0</v>
      </c>
      <c r="E139" s="23">
        <v>0</v>
      </c>
      <c r="F139" s="23">
        <v>0</v>
      </c>
      <c r="G139" s="23">
        <v>0</v>
      </c>
      <c r="H139" s="23">
        <v>0</v>
      </c>
    </row>
    <row r="140" spans="1:8" ht="11.65" customHeight="1" x14ac:dyDescent="0.2">
      <c r="A140" s="70" t="s">
        <v>6</v>
      </c>
      <c r="B140" s="70"/>
      <c r="C140" s="23">
        <v>0</v>
      </c>
      <c r="D140" s="23">
        <v>0</v>
      </c>
      <c r="E140" s="23">
        <v>0</v>
      </c>
      <c r="F140" s="23">
        <v>0</v>
      </c>
      <c r="G140" s="23">
        <v>0</v>
      </c>
      <c r="H140" s="23">
        <v>0</v>
      </c>
    </row>
    <row r="141" spans="1:8" ht="11.65" customHeight="1" x14ac:dyDescent="0.2">
      <c r="A141" s="70" t="s">
        <v>73</v>
      </c>
      <c r="B141" s="70"/>
      <c r="C141" s="23">
        <v>0</v>
      </c>
      <c r="D141" s="23">
        <v>0</v>
      </c>
      <c r="E141" s="23">
        <v>0</v>
      </c>
      <c r="F141" s="23">
        <v>0</v>
      </c>
      <c r="G141" s="23">
        <v>0</v>
      </c>
      <c r="H141" s="23">
        <v>0</v>
      </c>
    </row>
    <row r="142" spans="1:8" ht="11.65" customHeight="1" x14ac:dyDescent="0.2">
      <c r="A142" s="70" t="s">
        <v>74</v>
      </c>
      <c r="B142" s="70"/>
      <c r="C142" s="23">
        <v>0</v>
      </c>
      <c r="D142" s="23">
        <v>0</v>
      </c>
      <c r="E142" s="23">
        <v>0</v>
      </c>
      <c r="F142" s="23">
        <v>0</v>
      </c>
      <c r="G142" s="23">
        <v>0</v>
      </c>
      <c r="H142" s="23">
        <v>0</v>
      </c>
    </row>
    <row r="143" spans="1:8" ht="26.65" customHeight="1" x14ac:dyDescent="0.2">
      <c r="A143" s="24" t="s">
        <v>71</v>
      </c>
      <c r="B143" s="76" t="s">
        <v>36</v>
      </c>
      <c r="C143" s="77"/>
      <c r="D143" s="77"/>
      <c r="E143" s="77"/>
      <c r="F143" s="77"/>
      <c r="G143" s="77"/>
      <c r="H143" s="78"/>
    </row>
    <row r="144" spans="1:8" s="38" customFormat="1" ht="14.1" customHeight="1" x14ac:dyDescent="0.2">
      <c r="A144" s="71" t="s">
        <v>7</v>
      </c>
      <c r="B144" s="71"/>
      <c r="C144" s="36">
        <f>SUM(C145:C150)</f>
        <v>660</v>
      </c>
      <c r="D144" s="36">
        <f t="shared" ref="D144:H144" si="61">SUM(D145:D150)</f>
        <v>1297.2744499999999</v>
      </c>
      <c r="E144" s="36">
        <f t="shared" si="61"/>
        <v>825</v>
      </c>
      <c r="F144" s="36">
        <f t="shared" si="61"/>
        <v>1015.726</v>
      </c>
      <c r="G144" s="36">
        <f t="shared" si="61"/>
        <v>880</v>
      </c>
      <c r="H144" s="36">
        <f t="shared" si="61"/>
        <v>1388.876</v>
      </c>
    </row>
    <row r="145" spans="1:8" ht="14.1" customHeight="1" x14ac:dyDescent="0.2">
      <c r="A145" s="70" t="s">
        <v>2</v>
      </c>
      <c r="B145" s="70"/>
      <c r="C145" s="23">
        <v>0</v>
      </c>
      <c r="D145" s="23">
        <v>0</v>
      </c>
      <c r="E145" s="23">
        <v>0</v>
      </c>
      <c r="F145" s="23">
        <v>0</v>
      </c>
      <c r="G145" s="23">
        <v>0</v>
      </c>
      <c r="H145" s="23">
        <v>0</v>
      </c>
    </row>
    <row r="146" spans="1:8" ht="14.1" customHeight="1" x14ac:dyDescent="0.2">
      <c r="A146" s="70" t="s">
        <v>4</v>
      </c>
      <c r="B146" s="70"/>
      <c r="C146" s="23">
        <v>600</v>
      </c>
      <c r="D146" s="23">
        <v>600</v>
      </c>
      <c r="E146" s="23">
        <v>750</v>
      </c>
      <c r="F146" s="23">
        <v>750</v>
      </c>
      <c r="G146" s="23">
        <v>800</v>
      </c>
      <c r="H146" s="23">
        <v>800</v>
      </c>
    </row>
    <row r="147" spans="1:8" ht="14.1" customHeight="1" x14ac:dyDescent="0.2">
      <c r="A147" s="70" t="s">
        <v>5</v>
      </c>
      <c r="B147" s="70"/>
      <c r="C147" s="23">
        <v>60</v>
      </c>
      <c r="D147" s="23">
        <v>697.27445</v>
      </c>
      <c r="E147" s="23">
        <v>75</v>
      </c>
      <c r="F147" s="23">
        <v>265.726</v>
      </c>
      <c r="G147" s="23">
        <v>80</v>
      </c>
      <c r="H147" s="23">
        <v>588.87599999999998</v>
      </c>
    </row>
    <row r="148" spans="1:8" ht="14.1" customHeight="1" x14ac:dyDescent="0.2">
      <c r="A148" s="70" t="s">
        <v>6</v>
      </c>
      <c r="B148" s="70"/>
      <c r="C148" s="23">
        <v>0</v>
      </c>
      <c r="D148" s="23">
        <v>0</v>
      </c>
      <c r="E148" s="23">
        <v>0</v>
      </c>
      <c r="F148" s="23">
        <v>0</v>
      </c>
      <c r="G148" s="23">
        <v>0</v>
      </c>
      <c r="H148" s="23">
        <v>0</v>
      </c>
    </row>
    <row r="149" spans="1:8" ht="14.1" customHeight="1" x14ac:dyDescent="0.2">
      <c r="A149" s="70" t="s">
        <v>73</v>
      </c>
      <c r="B149" s="70"/>
      <c r="C149" s="23">
        <v>0</v>
      </c>
      <c r="D149" s="23">
        <v>0</v>
      </c>
      <c r="E149" s="23">
        <v>0</v>
      </c>
      <c r="F149" s="23">
        <v>0</v>
      </c>
      <c r="G149" s="23">
        <v>0</v>
      </c>
      <c r="H149" s="23">
        <v>0</v>
      </c>
    </row>
    <row r="150" spans="1:8" ht="14.1" customHeight="1" x14ac:dyDescent="0.2">
      <c r="A150" s="70" t="s">
        <v>74</v>
      </c>
      <c r="B150" s="70"/>
      <c r="C150" s="23">
        <v>0</v>
      </c>
      <c r="D150" s="23">
        <v>0</v>
      </c>
      <c r="E150" s="23">
        <v>0</v>
      </c>
      <c r="F150" s="23">
        <v>0</v>
      </c>
      <c r="G150" s="23">
        <v>0</v>
      </c>
      <c r="H150" s="23">
        <v>0</v>
      </c>
    </row>
    <row r="151" spans="1:8" ht="25.15" customHeight="1" x14ac:dyDescent="0.2">
      <c r="A151" s="24" t="s">
        <v>60</v>
      </c>
      <c r="B151" s="96" t="s">
        <v>37</v>
      </c>
      <c r="C151" s="97"/>
      <c r="D151" s="97"/>
      <c r="E151" s="97"/>
      <c r="F151" s="97"/>
      <c r="G151" s="97"/>
      <c r="H151" s="98"/>
    </row>
    <row r="152" spans="1:8" s="38" customFormat="1" ht="16.149999999999999" customHeight="1" x14ac:dyDescent="0.2">
      <c r="A152" s="71" t="s">
        <v>7</v>
      </c>
      <c r="B152" s="71"/>
      <c r="C152" s="36">
        <f>SUM(C153:C158)</f>
        <v>1500</v>
      </c>
      <c r="D152" s="36">
        <f t="shared" ref="D152:H152" si="62">SUM(D153:D158)</f>
        <v>1500</v>
      </c>
      <c r="E152" s="36">
        <f t="shared" si="62"/>
        <v>0</v>
      </c>
      <c r="F152" s="36">
        <f t="shared" si="62"/>
        <v>0</v>
      </c>
      <c r="G152" s="36">
        <f t="shared" si="62"/>
        <v>1275</v>
      </c>
      <c r="H152" s="36">
        <f t="shared" si="62"/>
        <v>1275</v>
      </c>
    </row>
    <row r="153" spans="1:8" ht="16.149999999999999" customHeight="1" x14ac:dyDescent="0.2">
      <c r="A153" s="70" t="s">
        <v>2</v>
      </c>
      <c r="B153" s="70"/>
      <c r="C153" s="23">
        <v>0</v>
      </c>
      <c r="D153" s="23">
        <v>0</v>
      </c>
      <c r="E153" s="23">
        <v>0</v>
      </c>
      <c r="F153" s="23">
        <v>0</v>
      </c>
      <c r="G153" s="23">
        <v>0</v>
      </c>
      <c r="H153" s="23">
        <v>0</v>
      </c>
    </row>
    <row r="154" spans="1:8" ht="16.149999999999999" customHeight="1" x14ac:dyDescent="0.2">
      <c r="A154" s="70" t="s">
        <v>4</v>
      </c>
      <c r="B154" s="70"/>
      <c r="C154" s="23">
        <v>1500</v>
      </c>
      <c r="D154" s="23">
        <v>1500</v>
      </c>
      <c r="E154" s="23">
        <v>0</v>
      </c>
      <c r="F154" s="23">
        <v>0</v>
      </c>
      <c r="G154" s="23">
        <v>1275</v>
      </c>
      <c r="H154" s="23">
        <v>1275</v>
      </c>
    </row>
    <row r="155" spans="1:8" ht="16.149999999999999" customHeight="1" x14ac:dyDescent="0.2">
      <c r="A155" s="70" t="s">
        <v>5</v>
      </c>
      <c r="B155" s="70"/>
      <c r="C155" s="23">
        <v>0</v>
      </c>
      <c r="D155" s="23">
        <v>0</v>
      </c>
      <c r="E155" s="23">
        <v>0</v>
      </c>
      <c r="F155" s="23">
        <v>0</v>
      </c>
      <c r="G155" s="23">
        <v>0</v>
      </c>
      <c r="H155" s="23">
        <v>0</v>
      </c>
    </row>
    <row r="156" spans="1:8" ht="16.149999999999999" customHeight="1" x14ac:dyDescent="0.2">
      <c r="A156" s="70" t="s">
        <v>6</v>
      </c>
      <c r="B156" s="70"/>
      <c r="C156" s="23">
        <v>0</v>
      </c>
      <c r="D156" s="23">
        <v>0</v>
      </c>
      <c r="E156" s="23">
        <v>0</v>
      </c>
      <c r="F156" s="23">
        <v>0</v>
      </c>
      <c r="G156" s="23">
        <v>0</v>
      </c>
      <c r="H156" s="23">
        <v>0</v>
      </c>
    </row>
    <row r="157" spans="1:8" ht="16.149999999999999" customHeight="1" x14ac:dyDescent="0.2">
      <c r="A157" s="70" t="s">
        <v>73</v>
      </c>
      <c r="B157" s="70"/>
      <c r="C157" s="23">
        <v>0</v>
      </c>
      <c r="D157" s="23">
        <v>0</v>
      </c>
      <c r="E157" s="23">
        <v>0</v>
      </c>
      <c r="F157" s="23">
        <v>0</v>
      </c>
      <c r="G157" s="23">
        <v>0</v>
      </c>
      <c r="H157" s="23">
        <v>0</v>
      </c>
    </row>
    <row r="158" spans="1:8" ht="16.149999999999999" customHeight="1" x14ac:dyDescent="0.2">
      <c r="A158" s="70" t="s">
        <v>74</v>
      </c>
      <c r="B158" s="70"/>
      <c r="C158" s="23">
        <v>0</v>
      </c>
      <c r="D158" s="23">
        <v>0</v>
      </c>
      <c r="E158" s="23">
        <v>0</v>
      </c>
      <c r="F158" s="23">
        <v>0</v>
      </c>
      <c r="G158" s="23">
        <v>0</v>
      </c>
      <c r="H158" s="23">
        <v>0</v>
      </c>
    </row>
    <row r="159" spans="1:8" ht="28.5" customHeight="1" x14ac:dyDescent="0.2">
      <c r="A159" s="24" t="s">
        <v>61</v>
      </c>
      <c r="B159" s="76" t="s">
        <v>77</v>
      </c>
      <c r="C159" s="77"/>
      <c r="D159" s="77"/>
      <c r="E159" s="77"/>
      <c r="F159" s="77"/>
      <c r="G159" s="77"/>
      <c r="H159" s="78"/>
    </row>
    <row r="160" spans="1:8" s="38" customFormat="1" ht="14.65" customHeight="1" x14ac:dyDescent="0.2">
      <c r="A160" s="71" t="s">
        <v>7</v>
      </c>
      <c r="B160" s="71"/>
      <c r="C160" s="36">
        <f>SUM(C161:C166)</f>
        <v>528</v>
      </c>
      <c r="D160" s="36">
        <f t="shared" ref="D160:H160" si="63">SUM(D161:D166)</f>
        <v>626.48332000000005</v>
      </c>
      <c r="E160" s="36">
        <f t="shared" si="63"/>
        <v>1395</v>
      </c>
      <c r="F160" s="36">
        <f t="shared" si="63"/>
        <v>1502.502</v>
      </c>
      <c r="G160" s="36">
        <f t="shared" si="63"/>
        <v>1013.89</v>
      </c>
      <c r="H160" s="36">
        <f t="shared" si="63"/>
        <v>1260.885</v>
      </c>
    </row>
    <row r="161" spans="1:8" ht="14.65" customHeight="1" x14ac:dyDescent="0.2">
      <c r="A161" s="70" t="s">
        <v>2</v>
      </c>
      <c r="B161" s="70"/>
      <c r="C161" s="23">
        <f>C169+C177</f>
        <v>0</v>
      </c>
      <c r="D161" s="23">
        <f t="shared" ref="D161:E161" si="64">D169+D177</f>
        <v>0</v>
      </c>
      <c r="E161" s="23">
        <f t="shared" si="64"/>
        <v>0</v>
      </c>
      <c r="F161" s="23">
        <f t="shared" ref="F161:H161" si="65">F169+F177</f>
        <v>0</v>
      </c>
      <c r="G161" s="23">
        <f t="shared" si="65"/>
        <v>0</v>
      </c>
      <c r="H161" s="23">
        <f t="shared" si="65"/>
        <v>0</v>
      </c>
    </row>
    <row r="162" spans="1:8" ht="14.65" customHeight="1" x14ac:dyDescent="0.2">
      <c r="A162" s="70" t="s">
        <v>4</v>
      </c>
      <c r="B162" s="70"/>
      <c r="C162" s="23">
        <f t="shared" ref="C162:D162" si="66">C170+C178</f>
        <v>480</v>
      </c>
      <c r="D162" s="23">
        <f t="shared" si="66"/>
        <v>480</v>
      </c>
      <c r="E162" s="23">
        <f t="shared" ref="E162:H162" si="67">E170+E178</f>
        <v>1315</v>
      </c>
      <c r="F162" s="23">
        <f t="shared" si="67"/>
        <v>1315</v>
      </c>
      <c r="G162" s="23">
        <f t="shared" si="67"/>
        <v>946.89</v>
      </c>
      <c r="H162" s="23">
        <f t="shared" si="67"/>
        <v>946.89</v>
      </c>
    </row>
    <row r="163" spans="1:8" ht="14.65" customHeight="1" x14ac:dyDescent="0.2">
      <c r="A163" s="70" t="s">
        <v>5</v>
      </c>
      <c r="B163" s="70"/>
      <c r="C163" s="23">
        <f t="shared" ref="C163:D163" si="68">C171+C179</f>
        <v>48</v>
      </c>
      <c r="D163" s="23">
        <f t="shared" si="68"/>
        <v>146.48331999999999</v>
      </c>
      <c r="E163" s="23">
        <f t="shared" ref="E163:H163" si="69">E171+E179</f>
        <v>80</v>
      </c>
      <c r="F163" s="23">
        <f t="shared" si="69"/>
        <v>187.50200000000001</v>
      </c>
      <c r="G163" s="23">
        <f t="shared" si="69"/>
        <v>67</v>
      </c>
      <c r="H163" s="23">
        <f t="shared" si="69"/>
        <v>313.995</v>
      </c>
    </row>
    <row r="164" spans="1:8" ht="14.65" customHeight="1" x14ac:dyDescent="0.2">
      <c r="A164" s="70" t="s">
        <v>6</v>
      </c>
      <c r="B164" s="70"/>
      <c r="C164" s="23">
        <f t="shared" ref="C164:D164" si="70">C172+C180</f>
        <v>0</v>
      </c>
      <c r="D164" s="23">
        <f t="shared" si="70"/>
        <v>0</v>
      </c>
      <c r="E164" s="23">
        <f t="shared" ref="E164:H164" si="71">E172+E180</f>
        <v>0</v>
      </c>
      <c r="F164" s="23">
        <f t="shared" si="71"/>
        <v>0</v>
      </c>
      <c r="G164" s="23">
        <f t="shared" si="71"/>
        <v>0</v>
      </c>
      <c r="H164" s="23">
        <f t="shared" si="71"/>
        <v>0</v>
      </c>
    </row>
    <row r="165" spans="1:8" ht="14.65" customHeight="1" x14ac:dyDescent="0.2">
      <c r="A165" s="70" t="s">
        <v>73</v>
      </c>
      <c r="B165" s="70"/>
      <c r="C165" s="23">
        <f t="shared" ref="C165:D165" si="72">C173+C181</f>
        <v>0</v>
      </c>
      <c r="D165" s="23">
        <f t="shared" si="72"/>
        <v>0</v>
      </c>
      <c r="E165" s="23">
        <f t="shared" ref="E165:H165" si="73">E173+E181</f>
        <v>0</v>
      </c>
      <c r="F165" s="23">
        <f t="shared" si="73"/>
        <v>0</v>
      </c>
      <c r="G165" s="23">
        <f t="shared" si="73"/>
        <v>0</v>
      </c>
      <c r="H165" s="23">
        <f t="shared" si="73"/>
        <v>0</v>
      </c>
    </row>
    <row r="166" spans="1:8" ht="14.65" customHeight="1" x14ac:dyDescent="0.2">
      <c r="A166" s="70" t="s">
        <v>74</v>
      </c>
      <c r="B166" s="70"/>
      <c r="C166" s="23">
        <f t="shared" ref="C166:D166" si="74">C174+C182</f>
        <v>0</v>
      </c>
      <c r="D166" s="23">
        <f t="shared" si="74"/>
        <v>0</v>
      </c>
      <c r="E166" s="23">
        <f t="shared" ref="E166:H166" si="75">E174+E182</f>
        <v>0</v>
      </c>
      <c r="F166" s="23">
        <f t="shared" si="75"/>
        <v>0</v>
      </c>
      <c r="G166" s="23">
        <f t="shared" si="75"/>
        <v>0</v>
      </c>
      <c r="H166" s="23">
        <f t="shared" si="75"/>
        <v>0</v>
      </c>
    </row>
    <row r="167" spans="1:8" ht="27.4" customHeight="1" x14ac:dyDescent="0.2">
      <c r="A167" s="24" t="s">
        <v>79</v>
      </c>
      <c r="B167" s="76" t="s">
        <v>78</v>
      </c>
      <c r="C167" s="77"/>
      <c r="D167" s="77"/>
      <c r="E167" s="77"/>
      <c r="F167" s="77"/>
      <c r="G167" s="77"/>
      <c r="H167" s="78"/>
    </row>
    <row r="168" spans="1:8" s="38" customFormat="1" ht="12.6" customHeight="1" x14ac:dyDescent="0.2">
      <c r="A168" s="71" t="s">
        <v>7</v>
      </c>
      <c r="B168" s="71"/>
      <c r="C168" s="36">
        <f>SUM(C169:C174)</f>
        <v>0</v>
      </c>
      <c r="D168" s="36">
        <f t="shared" ref="D168:H168" si="76">SUM(D169:D174)</f>
        <v>0</v>
      </c>
      <c r="E168" s="36">
        <f t="shared" si="76"/>
        <v>515</v>
      </c>
      <c r="F168" s="36">
        <f t="shared" si="76"/>
        <v>515</v>
      </c>
      <c r="G168" s="36">
        <f t="shared" si="76"/>
        <v>276.89</v>
      </c>
      <c r="H168" s="36">
        <f t="shared" si="76"/>
        <v>276.89</v>
      </c>
    </row>
    <row r="169" spans="1:8" ht="12.6" customHeight="1" x14ac:dyDescent="0.2">
      <c r="A169" s="70" t="s">
        <v>2</v>
      </c>
      <c r="B169" s="70"/>
      <c r="C169" s="23">
        <v>0</v>
      </c>
      <c r="D169" s="23">
        <v>0</v>
      </c>
      <c r="E169" s="23">
        <v>0</v>
      </c>
      <c r="F169" s="23">
        <v>0</v>
      </c>
      <c r="G169" s="23">
        <v>0</v>
      </c>
      <c r="H169" s="23">
        <v>0</v>
      </c>
    </row>
    <row r="170" spans="1:8" ht="12.6" customHeight="1" x14ac:dyDescent="0.2">
      <c r="A170" s="70" t="s">
        <v>4</v>
      </c>
      <c r="B170" s="70"/>
      <c r="C170" s="23">
        <v>0</v>
      </c>
      <c r="D170" s="23">
        <v>0</v>
      </c>
      <c r="E170" s="23">
        <v>515</v>
      </c>
      <c r="F170" s="23">
        <v>515</v>
      </c>
      <c r="G170" s="23">
        <v>276.89</v>
      </c>
      <c r="H170" s="23">
        <v>276.89</v>
      </c>
    </row>
    <row r="171" spans="1:8" ht="12.6" customHeight="1" x14ac:dyDescent="0.2">
      <c r="A171" s="70" t="s">
        <v>5</v>
      </c>
      <c r="B171" s="70"/>
      <c r="C171" s="23">
        <v>0</v>
      </c>
      <c r="D171" s="23">
        <v>0</v>
      </c>
      <c r="E171" s="23">
        <v>0</v>
      </c>
      <c r="F171" s="23">
        <v>0</v>
      </c>
      <c r="G171" s="23">
        <v>0</v>
      </c>
      <c r="H171" s="23">
        <v>0</v>
      </c>
    </row>
    <row r="172" spans="1:8" ht="12.6" customHeight="1" x14ac:dyDescent="0.2">
      <c r="A172" s="70" t="s">
        <v>6</v>
      </c>
      <c r="B172" s="70"/>
      <c r="C172" s="23">
        <v>0</v>
      </c>
      <c r="D172" s="23">
        <v>0</v>
      </c>
      <c r="E172" s="23">
        <v>0</v>
      </c>
      <c r="F172" s="23">
        <v>0</v>
      </c>
      <c r="G172" s="23">
        <v>0</v>
      </c>
      <c r="H172" s="23">
        <v>0</v>
      </c>
    </row>
    <row r="173" spans="1:8" ht="12.6" customHeight="1" x14ac:dyDescent="0.2">
      <c r="A173" s="70" t="s">
        <v>73</v>
      </c>
      <c r="B173" s="70"/>
      <c r="C173" s="23">
        <v>0</v>
      </c>
      <c r="D173" s="23">
        <v>0</v>
      </c>
      <c r="E173" s="23">
        <v>0</v>
      </c>
      <c r="F173" s="23">
        <v>0</v>
      </c>
      <c r="G173" s="23">
        <v>0</v>
      </c>
      <c r="H173" s="23">
        <v>0</v>
      </c>
    </row>
    <row r="174" spans="1:8" ht="12.6" customHeight="1" x14ac:dyDescent="0.2">
      <c r="A174" s="70" t="s">
        <v>74</v>
      </c>
      <c r="B174" s="70"/>
      <c r="C174" s="23">
        <v>0</v>
      </c>
      <c r="D174" s="23">
        <v>0</v>
      </c>
      <c r="E174" s="23">
        <v>0</v>
      </c>
      <c r="F174" s="23">
        <v>0</v>
      </c>
      <c r="G174" s="23">
        <v>0</v>
      </c>
      <c r="H174" s="23">
        <v>0</v>
      </c>
    </row>
    <row r="175" spans="1:8" ht="37.5" customHeight="1" x14ac:dyDescent="0.2">
      <c r="A175" s="24" t="s">
        <v>85</v>
      </c>
      <c r="B175" s="76" t="s">
        <v>38</v>
      </c>
      <c r="C175" s="77"/>
      <c r="D175" s="77"/>
      <c r="E175" s="77"/>
      <c r="F175" s="77"/>
      <c r="G175" s="77"/>
      <c r="H175" s="78"/>
    </row>
    <row r="176" spans="1:8" s="38" customFormat="1" ht="11.65" customHeight="1" x14ac:dyDescent="0.2">
      <c r="A176" s="71" t="s">
        <v>7</v>
      </c>
      <c r="B176" s="71"/>
      <c r="C176" s="36">
        <f>SUM(C177:C182)</f>
        <v>528</v>
      </c>
      <c r="D176" s="36">
        <f t="shared" ref="D176:H176" si="77">SUM(D177:D182)</f>
        <v>626.48332000000005</v>
      </c>
      <c r="E176" s="36">
        <f t="shared" si="77"/>
        <v>880</v>
      </c>
      <c r="F176" s="36">
        <f t="shared" si="77"/>
        <v>987.50199999999995</v>
      </c>
      <c r="G176" s="36">
        <f t="shared" si="77"/>
        <v>737</v>
      </c>
      <c r="H176" s="36">
        <f t="shared" si="77"/>
        <v>983.995</v>
      </c>
    </row>
    <row r="177" spans="1:8" ht="11.65" customHeight="1" x14ac:dyDescent="0.2">
      <c r="A177" s="70" t="s">
        <v>2</v>
      </c>
      <c r="B177" s="70"/>
      <c r="C177" s="23">
        <v>0</v>
      </c>
      <c r="D177" s="23">
        <v>0</v>
      </c>
      <c r="E177" s="23">
        <v>0</v>
      </c>
      <c r="F177" s="23">
        <v>0</v>
      </c>
      <c r="G177" s="23">
        <v>0</v>
      </c>
      <c r="H177" s="23">
        <v>0</v>
      </c>
    </row>
    <row r="178" spans="1:8" ht="11.65" customHeight="1" x14ac:dyDescent="0.2">
      <c r="A178" s="70" t="s">
        <v>4</v>
      </c>
      <c r="B178" s="70"/>
      <c r="C178" s="23">
        <v>480</v>
      </c>
      <c r="D178" s="23">
        <v>480</v>
      </c>
      <c r="E178" s="23">
        <v>800</v>
      </c>
      <c r="F178" s="23">
        <v>800</v>
      </c>
      <c r="G178" s="23">
        <v>670</v>
      </c>
      <c r="H178" s="23">
        <v>670</v>
      </c>
    </row>
    <row r="179" spans="1:8" ht="11.65" customHeight="1" x14ac:dyDescent="0.2">
      <c r="A179" s="70" t="s">
        <v>5</v>
      </c>
      <c r="B179" s="70"/>
      <c r="C179" s="23">
        <v>48</v>
      </c>
      <c r="D179" s="23">
        <v>146.48331999999999</v>
      </c>
      <c r="E179" s="23">
        <v>80</v>
      </c>
      <c r="F179" s="23">
        <v>187.50200000000001</v>
      </c>
      <c r="G179" s="23">
        <v>67</v>
      </c>
      <c r="H179" s="23">
        <v>313.995</v>
      </c>
    </row>
    <row r="180" spans="1:8" ht="11.65" customHeight="1" x14ac:dyDescent="0.2">
      <c r="A180" s="70" t="s">
        <v>6</v>
      </c>
      <c r="B180" s="70"/>
      <c r="C180" s="23">
        <v>0</v>
      </c>
      <c r="D180" s="23">
        <v>0</v>
      </c>
      <c r="E180" s="23">
        <v>0</v>
      </c>
      <c r="F180" s="23">
        <v>0</v>
      </c>
      <c r="G180" s="23">
        <v>0</v>
      </c>
      <c r="H180" s="23">
        <v>0</v>
      </c>
    </row>
    <row r="181" spans="1:8" ht="11.65" customHeight="1" x14ac:dyDescent="0.2">
      <c r="A181" s="70" t="s">
        <v>73</v>
      </c>
      <c r="B181" s="70"/>
      <c r="C181" s="23">
        <v>0</v>
      </c>
      <c r="D181" s="23">
        <v>0</v>
      </c>
      <c r="E181" s="23">
        <v>0</v>
      </c>
      <c r="F181" s="23">
        <v>0</v>
      </c>
      <c r="G181" s="23">
        <v>0</v>
      </c>
      <c r="H181" s="23">
        <v>0</v>
      </c>
    </row>
    <row r="182" spans="1:8" ht="11.65" customHeight="1" x14ac:dyDescent="0.2">
      <c r="A182" s="70" t="s">
        <v>74</v>
      </c>
      <c r="B182" s="70"/>
      <c r="C182" s="23">
        <v>0</v>
      </c>
      <c r="D182" s="23">
        <v>0</v>
      </c>
      <c r="E182" s="23">
        <v>0</v>
      </c>
      <c r="F182" s="23">
        <v>0</v>
      </c>
      <c r="G182" s="23">
        <v>0</v>
      </c>
      <c r="H182" s="23">
        <v>0</v>
      </c>
    </row>
    <row r="183" spans="1:8" ht="23.65" customHeight="1" x14ac:dyDescent="0.2">
      <c r="A183" s="24" t="s">
        <v>62</v>
      </c>
      <c r="B183" s="76" t="s">
        <v>39</v>
      </c>
      <c r="C183" s="77"/>
      <c r="D183" s="77"/>
      <c r="E183" s="77"/>
      <c r="F183" s="77"/>
      <c r="G183" s="77"/>
      <c r="H183" s="78"/>
    </row>
    <row r="184" spans="1:8" s="38" customFormat="1" x14ac:dyDescent="0.2">
      <c r="A184" s="71" t="s">
        <v>7</v>
      </c>
      <c r="B184" s="71"/>
      <c r="C184" s="36">
        <f>SUM(C185:C190)</f>
        <v>600</v>
      </c>
      <c r="D184" s="36">
        <f t="shared" ref="D184:H184" si="78">SUM(D185:D190)</f>
        <v>600</v>
      </c>
      <c r="E184" s="36">
        <f t="shared" si="78"/>
        <v>100</v>
      </c>
      <c r="F184" s="36">
        <f t="shared" si="78"/>
        <v>100</v>
      </c>
      <c r="G184" s="36">
        <f t="shared" si="78"/>
        <v>100</v>
      </c>
      <c r="H184" s="36">
        <f t="shared" si="78"/>
        <v>100</v>
      </c>
    </row>
    <row r="185" spans="1:8" x14ac:dyDescent="0.2">
      <c r="A185" s="70" t="s">
        <v>2</v>
      </c>
      <c r="B185" s="70"/>
      <c r="C185" s="23">
        <v>0</v>
      </c>
      <c r="D185" s="23">
        <v>0</v>
      </c>
      <c r="E185" s="23">
        <v>0</v>
      </c>
      <c r="F185" s="23">
        <v>0</v>
      </c>
      <c r="G185" s="23">
        <v>0</v>
      </c>
      <c r="H185" s="23">
        <v>0</v>
      </c>
    </row>
    <row r="186" spans="1:8" x14ac:dyDescent="0.2">
      <c r="A186" s="70" t="s">
        <v>4</v>
      </c>
      <c r="B186" s="70"/>
      <c r="C186" s="23">
        <v>600</v>
      </c>
      <c r="D186" s="23">
        <v>600</v>
      </c>
      <c r="E186" s="23">
        <v>100</v>
      </c>
      <c r="F186" s="23">
        <v>100</v>
      </c>
      <c r="G186" s="23">
        <v>100</v>
      </c>
      <c r="H186" s="23">
        <v>100</v>
      </c>
    </row>
    <row r="187" spans="1:8" x14ac:dyDescent="0.2">
      <c r="A187" s="70" t="s">
        <v>5</v>
      </c>
      <c r="B187" s="70"/>
      <c r="C187" s="23">
        <v>0</v>
      </c>
      <c r="D187" s="23">
        <v>0</v>
      </c>
      <c r="E187" s="23">
        <v>0</v>
      </c>
      <c r="F187" s="23">
        <v>0</v>
      </c>
      <c r="G187" s="23">
        <v>0</v>
      </c>
      <c r="H187" s="23">
        <v>0</v>
      </c>
    </row>
    <row r="188" spans="1:8" x14ac:dyDescent="0.2">
      <c r="A188" s="70" t="s">
        <v>6</v>
      </c>
      <c r="B188" s="70"/>
      <c r="C188" s="23">
        <v>0</v>
      </c>
      <c r="D188" s="23">
        <v>0</v>
      </c>
      <c r="E188" s="23">
        <v>0</v>
      </c>
      <c r="F188" s="23">
        <v>0</v>
      </c>
      <c r="G188" s="23">
        <v>0</v>
      </c>
      <c r="H188" s="23">
        <v>0</v>
      </c>
    </row>
    <row r="189" spans="1:8" x14ac:dyDescent="0.2">
      <c r="A189" s="70" t="s">
        <v>73</v>
      </c>
      <c r="B189" s="70"/>
      <c r="C189" s="23">
        <v>0</v>
      </c>
      <c r="D189" s="23">
        <v>0</v>
      </c>
      <c r="E189" s="23">
        <v>0</v>
      </c>
      <c r="F189" s="23">
        <v>0</v>
      </c>
      <c r="G189" s="23">
        <v>0</v>
      </c>
      <c r="H189" s="23">
        <v>0</v>
      </c>
    </row>
    <row r="190" spans="1:8" x14ac:dyDescent="0.2">
      <c r="A190" s="70" t="s">
        <v>74</v>
      </c>
      <c r="B190" s="70"/>
      <c r="C190" s="23">
        <v>0</v>
      </c>
      <c r="D190" s="23">
        <v>0</v>
      </c>
      <c r="E190" s="23">
        <v>0</v>
      </c>
      <c r="F190" s="23">
        <v>0</v>
      </c>
      <c r="G190" s="23">
        <v>0</v>
      </c>
      <c r="H190" s="23">
        <v>0</v>
      </c>
    </row>
    <row r="191" spans="1:8" ht="12.75" x14ac:dyDescent="0.2">
      <c r="A191" s="24"/>
      <c r="B191" s="76" t="s">
        <v>99</v>
      </c>
      <c r="C191" s="77"/>
      <c r="D191" s="77"/>
      <c r="E191" s="77"/>
      <c r="F191" s="77"/>
      <c r="G191" s="77"/>
      <c r="H191" s="78"/>
    </row>
    <row r="192" spans="1:8" x14ac:dyDescent="0.2">
      <c r="A192" s="71" t="s">
        <v>7</v>
      </c>
      <c r="B192" s="71"/>
      <c r="C192" s="36">
        <v>0</v>
      </c>
      <c r="D192" s="36">
        <v>0</v>
      </c>
      <c r="E192" s="36">
        <v>0</v>
      </c>
      <c r="F192" s="36">
        <v>0</v>
      </c>
      <c r="G192" s="36">
        <f t="shared" ref="G192:H192" si="79">SUM(G193:G198)</f>
        <v>1864.6238799999999</v>
      </c>
      <c r="H192" s="36">
        <f t="shared" si="79"/>
        <v>1864.6238799999999</v>
      </c>
    </row>
    <row r="193" spans="1:8" x14ac:dyDescent="0.2">
      <c r="A193" s="70" t="s">
        <v>2</v>
      </c>
      <c r="B193" s="70"/>
      <c r="C193" s="23">
        <v>0</v>
      </c>
      <c r="D193" s="23">
        <v>0</v>
      </c>
      <c r="E193" s="23">
        <v>0</v>
      </c>
      <c r="F193" s="23">
        <v>0</v>
      </c>
      <c r="G193" s="23">
        <v>0</v>
      </c>
      <c r="H193" s="23">
        <v>0</v>
      </c>
    </row>
    <row r="194" spans="1:8" x14ac:dyDescent="0.2">
      <c r="A194" s="70" t="s">
        <v>4</v>
      </c>
      <c r="B194" s="70"/>
      <c r="C194" s="23">
        <v>0</v>
      </c>
      <c r="D194" s="23">
        <v>0</v>
      </c>
      <c r="E194" s="23">
        <v>0</v>
      </c>
      <c r="F194" s="23">
        <v>0</v>
      </c>
      <c r="G194" s="23">
        <v>1443.4545499999999</v>
      </c>
      <c r="H194" s="23">
        <v>1443.4545499999999</v>
      </c>
    </row>
    <row r="195" spans="1:8" x14ac:dyDescent="0.2">
      <c r="A195" s="70" t="s">
        <v>5</v>
      </c>
      <c r="B195" s="70"/>
      <c r="C195" s="23">
        <v>0</v>
      </c>
      <c r="D195" s="23">
        <v>0</v>
      </c>
      <c r="E195" s="23">
        <v>0</v>
      </c>
      <c r="F195" s="23">
        <v>0</v>
      </c>
      <c r="G195" s="23">
        <v>421.16933</v>
      </c>
      <c r="H195" s="23">
        <v>421.16933</v>
      </c>
    </row>
    <row r="196" spans="1:8" x14ac:dyDescent="0.2">
      <c r="A196" s="70" t="s">
        <v>6</v>
      </c>
      <c r="B196" s="70"/>
      <c r="C196" s="23">
        <v>0</v>
      </c>
      <c r="D196" s="23">
        <v>0</v>
      </c>
      <c r="E196" s="23">
        <v>0</v>
      </c>
      <c r="F196" s="23">
        <v>0</v>
      </c>
      <c r="G196" s="23">
        <v>0</v>
      </c>
      <c r="H196" s="23">
        <v>0</v>
      </c>
    </row>
    <row r="197" spans="1:8" x14ac:dyDescent="0.2">
      <c r="A197" s="70" t="s">
        <v>73</v>
      </c>
      <c r="B197" s="70"/>
      <c r="C197" s="23">
        <v>0</v>
      </c>
      <c r="D197" s="23">
        <v>0</v>
      </c>
      <c r="E197" s="23">
        <v>0</v>
      </c>
      <c r="F197" s="23">
        <v>0</v>
      </c>
      <c r="G197" s="23">
        <v>0</v>
      </c>
      <c r="H197" s="23">
        <v>0</v>
      </c>
    </row>
    <row r="198" spans="1:8" x14ac:dyDescent="0.2">
      <c r="A198" s="70" t="s">
        <v>74</v>
      </c>
      <c r="B198" s="70"/>
      <c r="C198" s="23">
        <v>0</v>
      </c>
      <c r="D198" s="23">
        <v>0</v>
      </c>
      <c r="E198" s="23">
        <v>0</v>
      </c>
      <c r="F198" s="23">
        <v>0</v>
      </c>
      <c r="G198" s="23">
        <v>0</v>
      </c>
      <c r="H198" s="23">
        <v>0</v>
      </c>
    </row>
    <row r="199" spans="1:8" ht="28.15" customHeight="1" x14ac:dyDescent="0.2">
      <c r="A199" s="24" t="s">
        <v>63</v>
      </c>
      <c r="B199" s="76" t="s">
        <v>42</v>
      </c>
      <c r="C199" s="77"/>
      <c r="D199" s="77"/>
      <c r="E199" s="77"/>
      <c r="F199" s="77"/>
      <c r="G199" s="77"/>
      <c r="H199" s="78"/>
    </row>
    <row r="200" spans="1:8" s="38" customFormat="1" ht="13.5" customHeight="1" x14ac:dyDescent="0.2">
      <c r="A200" s="71" t="s">
        <v>7</v>
      </c>
      <c r="B200" s="71"/>
      <c r="C200" s="36">
        <f>SUM(C201:C206)</f>
        <v>69368.300399999993</v>
      </c>
      <c r="D200" s="36">
        <f t="shared" ref="D200:H200" si="80">SUM(D201:D206)</f>
        <v>69368.300399999993</v>
      </c>
      <c r="E200" s="36">
        <f t="shared" si="80"/>
        <v>55218.7</v>
      </c>
      <c r="F200" s="36">
        <f t="shared" si="80"/>
        <v>55218.7</v>
      </c>
      <c r="G200" s="36">
        <f t="shared" si="80"/>
        <v>49286.31</v>
      </c>
      <c r="H200" s="36">
        <f t="shared" si="80"/>
        <v>49286.31</v>
      </c>
    </row>
    <row r="201" spans="1:8" ht="13.5" customHeight="1" x14ac:dyDescent="0.2">
      <c r="A201" s="70" t="s">
        <v>2</v>
      </c>
      <c r="B201" s="70"/>
      <c r="C201" s="23">
        <v>0</v>
      </c>
      <c r="D201" s="23">
        <v>0</v>
      </c>
      <c r="E201" s="23">
        <v>0</v>
      </c>
      <c r="F201" s="23">
        <v>0</v>
      </c>
      <c r="G201" s="23">
        <v>0</v>
      </c>
      <c r="H201" s="23">
        <v>0</v>
      </c>
    </row>
    <row r="202" spans="1:8" ht="13.5" customHeight="1" x14ac:dyDescent="0.2">
      <c r="A202" s="70" t="s">
        <v>4</v>
      </c>
      <c r="B202" s="70"/>
      <c r="C202" s="23">
        <v>69368.300399999993</v>
      </c>
      <c r="D202" s="23">
        <v>69368.300399999993</v>
      </c>
      <c r="E202" s="23">
        <v>55218.7</v>
      </c>
      <c r="F202" s="23">
        <v>55218.7</v>
      </c>
      <c r="G202" s="23">
        <v>49286.31</v>
      </c>
      <c r="H202" s="23">
        <v>49286.31</v>
      </c>
    </row>
    <row r="203" spans="1:8" ht="13.5" customHeight="1" x14ac:dyDescent="0.2">
      <c r="A203" s="70" t="s">
        <v>5</v>
      </c>
      <c r="B203" s="70"/>
      <c r="C203" s="23">
        <v>0</v>
      </c>
      <c r="D203" s="23">
        <v>0</v>
      </c>
      <c r="E203" s="23">
        <v>0</v>
      </c>
      <c r="F203" s="23">
        <v>0</v>
      </c>
      <c r="G203" s="23">
        <v>0</v>
      </c>
      <c r="H203" s="23">
        <v>0</v>
      </c>
    </row>
    <row r="204" spans="1:8" ht="13.5" customHeight="1" x14ac:dyDescent="0.2">
      <c r="A204" s="70" t="s">
        <v>6</v>
      </c>
      <c r="B204" s="70"/>
      <c r="C204" s="23">
        <v>0</v>
      </c>
      <c r="D204" s="23">
        <v>0</v>
      </c>
      <c r="E204" s="23">
        <v>0</v>
      </c>
      <c r="F204" s="23">
        <v>0</v>
      </c>
      <c r="G204" s="23">
        <v>0</v>
      </c>
      <c r="H204" s="23">
        <v>0</v>
      </c>
    </row>
    <row r="205" spans="1:8" ht="13.5" customHeight="1" x14ac:dyDescent="0.2">
      <c r="A205" s="70" t="s">
        <v>73</v>
      </c>
      <c r="B205" s="70"/>
      <c r="C205" s="23">
        <v>0</v>
      </c>
      <c r="D205" s="23">
        <v>0</v>
      </c>
      <c r="E205" s="23">
        <v>0</v>
      </c>
      <c r="F205" s="23">
        <v>0</v>
      </c>
      <c r="G205" s="23">
        <v>0</v>
      </c>
      <c r="H205" s="23">
        <v>0</v>
      </c>
    </row>
    <row r="206" spans="1:8" ht="13.5" customHeight="1" x14ac:dyDescent="0.2">
      <c r="A206" s="70" t="s">
        <v>74</v>
      </c>
      <c r="B206" s="70"/>
      <c r="C206" s="23">
        <v>0</v>
      </c>
      <c r="D206" s="23">
        <v>0</v>
      </c>
      <c r="E206" s="23">
        <v>0</v>
      </c>
      <c r="F206" s="23">
        <v>0</v>
      </c>
      <c r="G206" s="23">
        <v>0</v>
      </c>
      <c r="H206" s="23">
        <v>0</v>
      </c>
    </row>
    <row r="207" spans="1:8" ht="16.5" customHeight="1" x14ac:dyDescent="0.2">
      <c r="A207" s="24" t="s">
        <v>64</v>
      </c>
      <c r="B207" s="76" t="s">
        <v>86</v>
      </c>
      <c r="C207" s="77"/>
      <c r="D207" s="77"/>
      <c r="E207" s="77"/>
      <c r="F207" s="77"/>
      <c r="G207" s="77"/>
      <c r="H207" s="78"/>
    </row>
    <row r="208" spans="1:8" s="38" customFormat="1" ht="12" customHeight="1" x14ac:dyDescent="0.2">
      <c r="A208" s="71" t="s">
        <v>7</v>
      </c>
      <c r="B208" s="71"/>
      <c r="C208" s="36">
        <f>SUM(C209:C214)</f>
        <v>0</v>
      </c>
      <c r="D208" s="36">
        <f t="shared" ref="D208:H208" si="81">SUM(D209:D214)</f>
        <v>0</v>
      </c>
      <c r="E208" s="36">
        <f t="shared" si="81"/>
        <v>0</v>
      </c>
      <c r="F208" s="36">
        <f t="shared" si="81"/>
        <v>0</v>
      </c>
      <c r="G208" s="36">
        <f t="shared" si="81"/>
        <v>0</v>
      </c>
      <c r="H208" s="36">
        <f t="shared" si="81"/>
        <v>0</v>
      </c>
    </row>
    <row r="209" spans="1:8" ht="12" customHeight="1" x14ac:dyDescent="0.2">
      <c r="A209" s="70" t="s">
        <v>2</v>
      </c>
      <c r="B209" s="70"/>
      <c r="C209" s="23">
        <v>0</v>
      </c>
      <c r="D209" s="23">
        <v>0</v>
      </c>
      <c r="E209" s="23">
        <v>0</v>
      </c>
      <c r="F209" s="23">
        <v>0</v>
      </c>
      <c r="G209" s="23">
        <v>0</v>
      </c>
      <c r="H209" s="23">
        <v>0</v>
      </c>
    </row>
    <row r="210" spans="1:8" ht="12" customHeight="1" x14ac:dyDescent="0.2">
      <c r="A210" s="70" t="s">
        <v>4</v>
      </c>
      <c r="B210" s="70"/>
      <c r="C210" s="23">
        <v>0</v>
      </c>
      <c r="D210" s="23">
        <v>0</v>
      </c>
      <c r="E210" s="23">
        <v>0</v>
      </c>
      <c r="F210" s="23">
        <v>0</v>
      </c>
      <c r="G210" s="23">
        <v>0</v>
      </c>
      <c r="H210" s="23">
        <v>0</v>
      </c>
    </row>
    <row r="211" spans="1:8" ht="12" customHeight="1" x14ac:dyDescent="0.2">
      <c r="A211" s="70" t="s">
        <v>5</v>
      </c>
      <c r="B211" s="70"/>
      <c r="C211" s="23">
        <v>0</v>
      </c>
      <c r="D211" s="23">
        <v>0</v>
      </c>
      <c r="E211" s="23">
        <v>0</v>
      </c>
      <c r="F211" s="23">
        <v>0</v>
      </c>
      <c r="G211" s="23">
        <v>0</v>
      </c>
      <c r="H211" s="23">
        <v>0</v>
      </c>
    </row>
    <row r="212" spans="1:8" ht="12" customHeight="1" x14ac:dyDescent="0.2">
      <c r="A212" s="70" t="s">
        <v>6</v>
      </c>
      <c r="B212" s="70"/>
      <c r="C212" s="23">
        <v>0</v>
      </c>
      <c r="D212" s="23">
        <v>0</v>
      </c>
      <c r="E212" s="23">
        <v>0</v>
      </c>
      <c r="F212" s="23">
        <v>0</v>
      </c>
      <c r="G212" s="23">
        <v>0</v>
      </c>
      <c r="H212" s="23">
        <v>0</v>
      </c>
    </row>
    <row r="213" spans="1:8" ht="12" customHeight="1" x14ac:dyDescent="0.2">
      <c r="A213" s="70" t="s">
        <v>73</v>
      </c>
      <c r="B213" s="70"/>
      <c r="C213" s="23">
        <v>0</v>
      </c>
      <c r="D213" s="23">
        <v>0</v>
      </c>
      <c r="E213" s="23">
        <v>0</v>
      </c>
      <c r="F213" s="23">
        <v>0</v>
      </c>
      <c r="G213" s="23">
        <v>0</v>
      </c>
      <c r="H213" s="23">
        <v>0</v>
      </c>
    </row>
    <row r="214" spans="1:8" ht="12" customHeight="1" x14ac:dyDescent="0.2">
      <c r="A214" s="70" t="s">
        <v>74</v>
      </c>
      <c r="B214" s="70"/>
      <c r="C214" s="23">
        <v>0</v>
      </c>
      <c r="D214" s="23">
        <v>0</v>
      </c>
      <c r="E214" s="23">
        <v>0</v>
      </c>
      <c r="F214" s="23">
        <v>0</v>
      </c>
      <c r="G214" s="23">
        <v>0</v>
      </c>
      <c r="H214" s="23">
        <v>0</v>
      </c>
    </row>
    <row r="215" spans="1:8" ht="28.15" customHeight="1" x14ac:dyDescent="0.2">
      <c r="A215" s="24" t="s">
        <v>87</v>
      </c>
      <c r="B215" s="76" t="s">
        <v>43</v>
      </c>
      <c r="C215" s="77"/>
      <c r="D215" s="77"/>
      <c r="E215" s="77"/>
      <c r="F215" s="77"/>
      <c r="G215" s="77"/>
      <c r="H215" s="78"/>
    </row>
    <row r="216" spans="1:8" s="38" customFormat="1" ht="13.15" customHeight="1" x14ac:dyDescent="0.2">
      <c r="A216" s="71" t="s">
        <v>7</v>
      </c>
      <c r="B216" s="71"/>
      <c r="C216" s="36">
        <f>SUM(C217:C222)</f>
        <v>400</v>
      </c>
      <c r="D216" s="36">
        <f t="shared" ref="D216:H216" si="82">SUM(D217:D222)</f>
        <v>400</v>
      </c>
      <c r="E216" s="36">
        <f t="shared" si="82"/>
        <v>900</v>
      </c>
      <c r="F216" s="36">
        <f t="shared" si="82"/>
        <v>900</v>
      </c>
      <c r="G216" s="36">
        <f t="shared" si="82"/>
        <v>973.11</v>
      </c>
      <c r="H216" s="36">
        <f t="shared" si="82"/>
        <v>973.11</v>
      </c>
    </row>
    <row r="217" spans="1:8" ht="13.15" customHeight="1" x14ac:dyDescent="0.2">
      <c r="A217" s="70" t="s">
        <v>2</v>
      </c>
      <c r="B217" s="70"/>
      <c r="C217" s="23">
        <v>0</v>
      </c>
      <c r="D217" s="23">
        <v>0</v>
      </c>
      <c r="E217" s="23">
        <v>0</v>
      </c>
      <c r="F217" s="23">
        <v>0</v>
      </c>
      <c r="G217" s="23">
        <v>0</v>
      </c>
      <c r="H217" s="23">
        <v>0</v>
      </c>
    </row>
    <row r="218" spans="1:8" ht="13.15" customHeight="1" x14ac:dyDescent="0.2">
      <c r="A218" s="70" t="s">
        <v>4</v>
      </c>
      <c r="B218" s="70"/>
      <c r="C218" s="23">
        <v>400</v>
      </c>
      <c r="D218" s="23">
        <v>400</v>
      </c>
      <c r="E218" s="23">
        <v>900</v>
      </c>
      <c r="F218" s="23">
        <v>900</v>
      </c>
      <c r="G218" s="23">
        <v>973.11</v>
      </c>
      <c r="H218" s="23">
        <v>973.11</v>
      </c>
    </row>
    <row r="219" spans="1:8" ht="13.15" customHeight="1" x14ac:dyDescent="0.2">
      <c r="A219" s="70" t="s">
        <v>5</v>
      </c>
      <c r="B219" s="70"/>
      <c r="C219" s="23">
        <v>0</v>
      </c>
      <c r="D219" s="23">
        <v>0</v>
      </c>
      <c r="E219" s="23">
        <v>0</v>
      </c>
      <c r="F219" s="23">
        <v>0</v>
      </c>
      <c r="G219" s="23">
        <v>0</v>
      </c>
      <c r="H219" s="23">
        <v>0</v>
      </c>
    </row>
    <row r="220" spans="1:8" ht="13.15" customHeight="1" x14ac:dyDescent="0.2">
      <c r="A220" s="70" t="s">
        <v>6</v>
      </c>
      <c r="B220" s="70"/>
      <c r="C220" s="23">
        <v>0</v>
      </c>
      <c r="D220" s="23">
        <v>0</v>
      </c>
      <c r="E220" s="23">
        <v>0</v>
      </c>
      <c r="F220" s="23">
        <v>0</v>
      </c>
      <c r="G220" s="23">
        <v>0</v>
      </c>
      <c r="H220" s="23">
        <v>0</v>
      </c>
    </row>
    <row r="221" spans="1:8" ht="13.15" customHeight="1" x14ac:dyDescent="0.2">
      <c r="A221" s="70" t="s">
        <v>73</v>
      </c>
      <c r="B221" s="70"/>
      <c r="C221" s="23">
        <v>0</v>
      </c>
      <c r="D221" s="23">
        <v>0</v>
      </c>
      <c r="E221" s="23">
        <v>0</v>
      </c>
      <c r="F221" s="23">
        <v>0</v>
      </c>
      <c r="G221" s="23">
        <v>0</v>
      </c>
      <c r="H221" s="23">
        <v>0</v>
      </c>
    </row>
    <row r="222" spans="1:8" ht="13.15" customHeight="1" x14ac:dyDescent="0.2">
      <c r="A222" s="70" t="s">
        <v>74</v>
      </c>
      <c r="B222" s="70"/>
      <c r="C222" s="23">
        <v>0</v>
      </c>
      <c r="D222" s="23">
        <v>0</v>
      </c>
      <c r="E222" s="23">
        <v>0</v>
      </c>
      <c r="F222" s="23">
        <v>0</v>
      </c>
      <c r="G222" s="23">
        <v>0</v>
      </c>
      <c r="H222" s="23">
        <v>0</v>
      </c>
    </row>
    <row r="223" spans="1:8" ht="13.15" customHeight="1" x14ac:dyDescent="0.2">
      <c r="A223" s="24" t="s">
        <v>65</v>
      </c>
      <c r="B223" s="76" t="s">
        <v>44</v>
      </c>
      <c r="C223" s="77"/>
      <c r="D223" s="77"/>
      <c r="E223" s="77"/>
      <c r="F223" s="77"/>
      <c r="G223" s="77"/>
      <c r="H223" s="78"/>
    </row>
    <row r="224" spans="1:8" s="38" customFormat="1" ht="13.15" customHeight="1" x14ac:dyDescent="0.2">
      <c r="A224" s="71" t="s">
        <v>7</v>
      </c>
      <c r="B224" s="71"/>
      <c r="C224" s="36">
        <f>SUM(C225:C230)</f>
        <v>0</v>
      </c>
      <c r="D224" s="36">
        <f t="shared" ref="D224:H224" si="83">SUM(D225:D230)</f>
        <v>0</v>
      </c>
      <c r="E224" s="36">
        <f t="shared" si="83"/>
        <v>110</v>
      </c>
      <c r="F224" s="36">
        <f t="shared" si="83"/>
        <v>110</v>
      </c>
      <c r="G224" s="36">
        <f t="shared" si="83"/>
        <v>105</v>
      </c>
      <c r="H224" s="36">
        <f t="shared" si="83"/>
        <v>105</v>
      </c>
    </row>
    <row r="225" spans="1:8" ht="13.15" customHeight="1" x14ac:dyDescent="0.2">
      <c r="A225" s="70" t="s">
        <v>2</v>
      </c>
      <c r="B225" s="70"/>
      <c r="C225" s="23">
        <v>0</v>
      </c>
      <c r="D225" s="23">
        <v>0</v>
      </c>
      <c r="E225" s="23">
        <v>0</v>
      </c>
      <c r="F225" s="23">
        <v>0</v>
      </c>
      <c r="G225" s="23">
        <v>0</v>
      </c>
      <c r="H225" s="23">
        <v>0</v>
      </c>
    </row>
    <row r="226" spans="1:8" ht="13.15" customHeight="1" x14ac:dyDescent="0.2">
      <c r="A226" s="70" t="s">
        <v>4</v>
      </c>
      <c r="B226" s="70"/>
      <c r="C226" s="23">
        <v>0</v>
      </c>
      <c r="D226" s="23">
        <v>0</v>
      </c>
      <c r="E226" s="23">
        <v>110</v>
      </c>
      <c r="F226" s="23">
        <v>110</v>
      </c>
      <c r="G226" s="23">
        <v>105</v>
      </c>
      <c r="H226" s="23">
        <v>105</v>
      </c>
    </row>
    <row r="227" spans="1:8" ht="13.15" customHeight="1" x14ac:dyDescent="0.2">
      <c r="A227" s="70" t="s">
        <v>5</v>
      </c>
      <c r="B227" s="70"/>
      <c r="C227" s="23">
        <v>0</v>
      </c>
      <c r="D227" s="23">
        <v>0</v>
      </c>
      <c r="E227" s="23">
        <v>0</v>
      </c>
      <c r="F227" s="23">
        <v>0</v>
      </c>
      <c r="G227" s="23">
        <v>0</v>
      </c>
      <c r="H227" s="23">
        <v>0</v>
      </c>
    </row>
    <row r="228" spans="1:8" ht="13.15" customHeight="1" x14ac:dyDescent="0.2">
      <c r="A228" s="70" t="s">
        <v>6</v>
      </c>
      <c r="B228" s="70"/>
      <c r="C228" s="23">
        <v>0</v>
      </c>
      <c r="D228" s="23">
        <v>0</v>
      </c>
      <c r="E228" s="23">
        <v>0</v>
      </c>
      <c r="F228" s="23">
        <v>0</v>
      </c>
      <c r="G228" s="23">
        <v>0</v>
      </c>
      <c r="H228" s="23">
        <v>0</v>
      </c>
    </row>
    <row r="229" spans="1:8" ht="13.15" customHeight="1" x14ac:dyDescent="0.2">
      <c r="A229" s="70" t="s">
        <v>73</v>
      </c>
      <c r="B229" s="70"/>
      <c r="C229" s="23">
        <v>0</v>
      </c>
      <c r="D229" s="23">
        <v>0</v>
      </c>
      <c r="E229" s="23">
        <v>0</v>
      </c>
      <c r="F229" s="23">
        <v>0</v>
      </c>
      <c r="G229" s="23">
        <v>0</v>
      </c>
      <c r="H229" s="23">
        <v>0</v>
      </c>
    </row>
    <row r="230" spans="1:8" ht="13.15" customHeight="1" x14ac:dyDescent="0.2">
      <c r="A230" s="70" t="s">
        <v>74</v>
      </c>
      <c r="B230" s="70"/>
      <c r="C230" s="23">
        <v>0</v>
      </c>
      <c r="D230" s="23">
        <v>0</v>
      </c>
      <c r="E230" s="23">
        <v>0</v>
      </c>
      <c r="F230" s="23">
        <v>0</v>
      </c>
      <c r="G230" s="23">
        <v>0</v>
      </c>
      <c r="H230" s="23">
        <v>0</v>
      </c>
    </row>
    <row r="231" spans="1:8" ht="29.65" customHeight="1" x14ac:dyDescent="0.2">
      <c r="A231" s="24" t="s">
        <v>88</v>
      </c>
      <c r="B231" s="73" t="s">
        <v>89</v>
      </c>
      <c r="C231" s="74"/>
      <c r="D231" s="74"/>
      <c r="E231" s="74"/>
      <c r="F231" s="74"/>
      <c r="G231" s="74"/>
      <c r="H231" s="75"/>
    </row>
    <row r="232" spans="1:8" s="38" customFormat="1" ht="12.6" customHeight="1" x14ac:dyDescent="0.2">
      <c r="A232" s="72" t="s">
        <v>7</v>
      </c>
      <c r="B232" s="72"/>
      <c r="C232" s="40">
        <f>SUM(C233:C238)</f>
        <v>650</v>
      </c>
      <c r="D232" s="36">
        <f t="shared" ref="D232:H232" si="84">SUM(D233:D238)</f>
        <v>650</v>
      </c>
      <c r="E232" s="40">
        <f t="shared" si="84"/>
        <v>700</v>
      </c>
      <c r="F232" s="36">
        <f t="shared" si="84"/>
        <v>700</v>
      </c>
      <c r="G232" s="40">
        <f t="shared" si="84"/>
        <v>710.37400000000002</v>
      </c>
      <c r="H232" s="36">
        <f t="shared" si="84"/>
        <v>710.37400000000002</v>
      </c>
    </row>
    <row r="233" spans="1:8" ht="12.6" customHeight="1" x14ac:dyDescent="0.2">
      <c r="A233" s="70" t="s">
        <v>2</v>
      </c>
      <c r="B233" s="70"/>
      <c r="C233" s="23">
        <v>0</v>
      </c>
      <c r="D233" s="23">
        <v>0</v>
      </c>
      <c r="E233" s="23">
        <v>0</v>
      </c>
      <c r="F233" s="23">
        <v>0</v>
      </c>
      <c r="G233" s="23">
        <v>0</v>
      </c>
      <c r="H233" s="23">
        <v>0</v>
      </c>
    </row>
    <row r="234" spans="1:8" ht="12.6" customHeight="1" x14ac:dyDescent="0.2">
      <c r="A234" s="70" t="s">
        <v>4</v>
      </c>
      <c r="B234" s="70"/>
      <c r="C234" s="23">
        <v>650</v>
      </c>
      <c r="D234" s="23">
        <v>650</v>
      </c>
      <c r="E234" s="23">
        <v>700</v>
      </c>
      <c r="F234" s="23">
        <v>700</v>
      </c>
      <c r="G234" s="23">
        <v>710.37400000000002</v>
      </c>
      <c r="H234" s="23">
        <v>710.37400000000002</v>
      </c>
    </row>
    <row r="235" spans="1:8" ht="12.6" customHeight="1" x14ac:dyDescent="0.2">
      <c r="A235" s="70" t="s">
        <v>5</v>
      </c>
      <c r="B235" s="70"/>
      <c r="C235" s="23">
        <v>0</v>
      </c>
      <c r="D235" s="23">
        <v>0</v>
      </c>
      <c r="E235" s="23">
        <v>0</v>
      </c>
      <c r="F235" s="23">
        <v>0</v>
      </c>
      <c r="G235" s="23">
        <v>0</v>
      </c>
      <c r="H235" s="23">
        <v>0</v>
      </c>
    </row>
    <row r="236" spans="1:8" ht="12.6" customHeight="1" x14ac:dyDescent="0.2">
      <c r="A236" s="70" t="s">
        <v>6</v>
      </c>
      <c r="B236" s="70"/>
      <c r="C236" s="23">
        <v>0</v>
      </c>
      <c r="D236" s="23">
        <v>0</v>
      </c>
      <c r="E236" s="23">
        <v>0</v>
      </c>
      <c r="F236" s="23">
        <v>0</v>
      </c>
      <c r="G236" s="23">
        <v>0</v>
      </c>
      <c r="H236" s="23">
        <v>0</v>
      </c>
    </row>
    <row r="237" spans="1:8" ht="12.6" customHeight="1" x14ac:dyDescent="0.2">
      <c r="A237" s="70" t="s">
        <v>73</v>
      </c>
      <c r="B237" s="70"/>
      <c r="C237" s="23">
        <v>0</v>
      </c>
      <c r="D237" s="23">
        <v>0</v>
      </c>
      <c r="E237" s="23">
        <v>0</v>
      </c>
      <c r="F237" s="23">
        <v>0</v>
      </c>
      <c r="G237" s="23">
        <v>0</v>
      </c>
      <c r="H237" s="23">
        <v>0</v>
      </c>
    </row>
    <row r="238" spans="1:8" ht="12.6" customHeight="1" x14ac:dyDescent="0.2">
      <c r="A238" s="70" t="s">
        <v>74</v>
      </c>
      <c r="B238" s="70"/>
      <c r="C238" s="23">
        <v>0</v>
      </c>
      <c r="D238" s="23">
        <v>0</v>
      </c>
      <c r="E238" s="23">
        <v>0</v>
      </c>
      <c r="F238" s="23">
        <v>0</v>
      </c>
      <c r="G238" s="23">
        <v>0</v>
      </c>
      <c r="H238" s="23">
        <v>0</v>
      </c>
    </row>
    <row r="239" spans="1:8" ht="16.5" customHeight="1" x14ac:dyDescent="0.2">
      <c r="A239" s="24" t="s">
        <v>66</v>
      </c>
      <c r="B239" s="76" t="s">
        <v>72</v>
      </c>
      <c r="C239" s="77"/>
      <c r="D239" s="77"/>
      <c r="E239" s="77"/>
      <c r="F239" s="77"/>
      <c r="G239" s="77"/>
      <c r="H239" s="78"/>
    </row>
    <row r="240" spans="1:8" s="38" customFormat="1" ht="10.9" customHeight="1" x14ac:dyDescent="0.2">
      <c r="A240" s="71" t="s">
        <v>7</v>
      </c>
      <c r="B240" s="71"/>
      <c r="C240" s="36">
        <f>SUM(C241:C246)</f>
        <v>569.4</v>
      </c>
      <c r="D240" s="36">
        <f t="shared" ref="D240:H240" si="85">SUM(D241:D246)</f>
        <v>569.4</v>
      </c>
      <c r="E240" s="36">
        <f t="shared" si="85"/>
        <v>317.91820000000001</v>
      </c>
      <c r="F240" s="36">
        <f t="shared" si="85"/>
        <v>317.91863000000001</v>
      </c>
      <c r="G240" s="36">
        <f t="shared" si="85"/>
        <v>651.15800000000002</v>
      </c>
      <c r="H240" s="36">
        <f t="shared" si="85"/>
        <v>651.15800000000002</v>
      </c>
    </row>
    <row r="241" spans="1:8" ht="10.9" customHeight="1" x14ac:dyDescent="0.2">
      <c r="A241" s="70" t="s">
        <v>2</v>
      </c>
      <c r="B241" s="70"/>
      <c r="C241" s="23">
        <v>0</v>
      </c>
      <c r="D241" s="23">
        <v>0</v>
      </c>
      <c r="E241" s="23">
        <v>0</v>
      </c>
      <c r="F241" s="23">
        <v>0</v>
      </c>
      <c r="G241" s="23">
        <v>0</v>
      </c>
      <c r="H241" s="23">
        <v>0</v>
      </c>
    </row>
    <row r="242" spans="1:8" ht="10.9" customHeight="1" x14ac:dyDescent="0.2">
      <c r="A242" s="70" t="s">
        <v>4</v>
      </c>
      <c r="B242" s="70"/>
      <c r="C242" s="23">
        <v>569.4</v>
      </c>
      <c r="D242" s="23">
        <v>569.4</v>
      </c>
      <c r="E242" s="23">
        <v>317.91820000000001</v>
      </c>
      <c r="F242" s="23">
        <v>317.91863000000001</v>
      </c>
      <c r="G242" s="23">
        <v>651.15800000000002</v>
      </c>
      <c r="H242" s="23">
        <v>651.15800000000002</v>
      </c>
    </row>
    <row r="243" spans="1:8" ht="10.9" customHeight="1" x14ac:dyDescent="0.2">
      <c r="A243" s="70" t="s">
        <v>5</v>
      </c>
      <c r="B243" s="70"/>
      <c r="C243" s="23">
        <v>0</v>
      </c>
      <c r="D243" s="23">
        <v>0</v>
      </c>
      <c r="E243" s="23">
        <v>0</v>
      </c>
      <c r="F243" s="23">
        <v>0</v>
      </c>
      <c r="G243" s="23">
        <v>0</v>
      </c>
      <c r="H243" s="23">
        <v>0</v>
      </c>
    </row>
    <row r="244" spans="1:8" ht="10.9" customHeight="1" x14ac:dyDescent="0.2">
      <c r="A244" s="70" t="s">
        <v>6</v>
      </c>
      <c r="B244" s="70"/>
      <c r="C244" s="23">
        <v>0</v>
      </c>
      <c r="D244" s="23">
        <v>0</v>
      </c>
      <c r="E244" s="23">
        <v>0</v>
      </c>
      <c r="F244" s="23">
        <v>0</v>
      </c>
      <c r="G244" s="23">
        <v>0</v>
      </c>
      <c r="H244" s="23">
        <v>0</v>
      </c>
    </row>
    <row r="245" spans="1:8" ht="10.9" customHeight="1" x14ac:dyDescent="0.2">
      <c r="A245" s="70" t="s">
        <v>73</v>
      </c>
      <c r="B245" s="70"/>
      <c r="C245" s="23">
        <v>0</v>
      </c>
      <c r="D245" s="23">
        <v>0</v>
      </c>
      <c r="E245" s="23">
        <v>0</v>
      </c>
      <c r="F245" s="23">
        <v>0</v>
      </c>
      <c r="G245" s="23">
        <v>0</v>
      </c>
      <c r="H245" s="23">
        <v>0</v>
      </c>
    </row>
    <row r="246" spans="1:8" ht="10.9" customHeight="1" x14ac:dyDescent="0.2">
      <c r="A246" s="70" t="s">
        <v>74</v>
      </c>
      <c r="B246" s="70"/>
      <c r="C246" s="23">
        <v>0</v>
      </c>
      <c r="D246" s="23">
        <v>0</v>
      </c>
      <c r="E246" s="23">
        <v>0</v>
      </c>
      <c r="F246" s="23">
        <v>0</v>
      </c>
      <c r="G246" s="23">
        <v>0</v>
      </c>
      <c r="H246" s="23">
        <v>0</v>
      </c>
    </row>
    <row r="247" spans="1:8" ht="25.5" customHeight="1" x14ac:dyDescent="0.2">
      <c r="A247" s="24" t="s">
        <v>67</v>
      </c>
      <c r="B247" s="76" t="s">
        <v>90</v>
      </c>
      <c r="C247" s="77"/>
      <c r="D247" s="77"/>
      <c r="E247" s="77"/>
      <c r="F247" s="77"/>
      <c r="G247" s="77"/>
      <c r="H247" s="78"/>
    </row>
    <row r="248" spans="1:8" s="38" customFormat="1" ht="12" customHeight="1" x14ac:dyDescent="0.2">
      <c r="A248" s="71" t="s">
        <v>7</v>
      </c>
      <c r="B248" s="71"/>
      <c r="C248" s="36">
        <f>SUM(C249:C254)</f>
        <v>1900</v>
      </c>
      <c r="D248" s="36">
        <f t="shared" ref="D248:H248" si="86">SUM(D249:D254)</f>
        <v>1900</v>
      </c>
      <c r="E248" s="36">
        <f t="shared" si="86"/>
        <v>100</v>
      </c>
      <c r="F248" s="36">
        <f t="shared" si="86"/>
        <v>100</v>
      </c>
      <c r="G248" s="36">
        <f t="shared" si="86"/>
        <v>0</v>
      </c>
      <c r="H248" s="36">
        <f t="shared" si="86"/>
        <v>0</v>
      </c>
    </row>
    <row r="249" spans="1:8" ht="12" customHeight="1" x14ac:dyDescent="0.2">
      <c r="A249" s="70" t="s">
        <v>2</v>
      </c>
      <c r="B249" s="70"/>
      <c r="C249" s="23">
        <v>0</v>
      </c>
      <c r="D249" s="23">
        <v>0</v>
      </c>
      <c r="E249" s="23">
        <v>0</v>
      </c>
      <c r="F249" s="23">
        <v>0</v>
      </c>
      <c r="G249" s="23">
        <v>0</v>
      </c>
      <c r="H249" s="23">
        <v>0</v>
      </c>
    </row>
    <row r="250" spans="1:8" ht="12" customHeight="1" x14ac:dyDescent="0.2">
      <c r="A250" s="70" t="s">
        <v>4</v>
      </c>
      <c r="B250" s="70"/>
      <c r="C250" s="23">
        <v>1900</v>
      </c>
      <c r="D250" s="23">
        <v>1900</v>
      </c>
      <c r="E250" s="23">
        <v>100</v>
      </c>
      <c r="F250" s="23">
        <v>100</v>
      </c>
      <c r="G250" s="23">
        <v>0</v>
      </c>
      <c r="H250" s="23">
        <v>0</v>
      </c>
    </row>
    <row r="251" spans="1:8" ht="12" customHeight="1" x14ac:dyDescent="0.2">
      <c r="A251" s="70" t="s">
        <v>5</v>
      </c>
      <c r="B251" s="70"/>
      <c r="C251" s="23">
        <v>0</v>
      </c>
      <c r="D251" s="23">
        <v>0</v>
      </c>
      <c r="E251" s="23">
        <v>0</v>
      </c>
      <c r="F251" s="23">
        <v>0</v>
      </c>
      <c r="G251" s="23">
        <v>0</v>
      </c>
      <c r="H251" s="23">
        <v>0</v>
      </c>
    </row>
    <row r="252" spans="1:8" ht="12" customHeight="1" x14ac:dyDescent="0.2">
      <c r="A252" s="70" t="s">
        <v>6</v>
      </c>
      <c r="B252" s="70"/>
      <c r="C252" s="23">
        <v>0</v>
      </c>
      <c r="D252" s="23">
        <v>0</v>
      </c>
      <c r="E252" s="23">
        <v>0</v>
      </c>
      <c r="F252" s="23">
        <v>0</v>
      </c>
      <c r="G252" s="23">
        <v>0</v>
      </c>
      <c r="H252" s="23">
        <v>0</v>
      </c>
    </row>
    <row r="253" spans="1:8" ht="12" customHeight="1" x14ac:dyDescent="0.2">
      <c r="A253" s="70" t="s">
        <v>73</v>
      </c>
      <c r="B253" s="70"/>
      <c r="C253" s="23">
        <v>0</v>
      </c>
      <c r="D253" s="23">
        <v>0</v>
      </c>
      <c r="E253" s="23">
        <v>0</v>
      </c>
      <c r="F253" s="23">
        <v>0</v>
      </c>
      <c r="G253" s="23">
        <v>0</v>
      </c>
      <c r="H253" s="23">
        <v>0</v>
      </c>
    </row>
    <row r="254" spans="1:8" ht="12" customHeight="1" x14ac:dyDescent="0.2">
      <c r="A254" s="70" t="s">
        <v>74</v>
      </c>
      <c r="B254" s="70"/>
      <c r="C254" s="23">
        <v>0</v>
      </c>
      <c r="D254" s="23">
        <v>0</v>
      </c>
      <c r="E254" s="23">
        <v>0</v>
      </c>
      <c r="F254" s="23">
        <v>0</v>
      </c>
      <c r="G254" s="23">
        <v>0</v>
      </c>
      <c r="H254" s="23">
        <v>0</v>
      </c>
    </row>
    <row r="255" spans="1:8" ht="22.15" customHeight="1" x14ac:dyDescent="0.2">
      <c r="A255" s="24" t="s">
        <v>91</v>
      </c>
      <c r="B255" s="76" t="s">
        <v>92</v>
      </c>
      <c r="C255" s="77"/>
      <c r="D255" s="77"/>
      <c r="E255" s="77"/>
      <c r="F255" s="77"/>
      <c r="G255" s="77"/>
      <c r="H255" s="78"/>
    </row>
    <row r="256" spans="1:8" s="38" customFormat="1" ht="12.4" customHeight="1" x14ac:dyDescent="0.2">
      <c r="A256" s="93" t="s">
        <v>7</v>
      </c>
      <c r="B256" s="93"/>
      <c r="C256" s="36">
        <f>SUM(C257:C262)</f>
        <v>4912.8583699999999</v>
      </c>
      <c r="D256" s="36">
        <f t="shared" ref="D256:H256" si="87">SUM(D257:D262)</f>
        <v>4912.8583699999999</v>
      </c>
      <c r="E256" s="36">
        <f t="shared" si="87"/>
        <v>0</v>
      </c>
      <c r="F256" s="36">
        <f t="shared" si="87"/>
        <v>0</v>
      </c>
      <c r="G256" s="36">
        <f t="shared" si="87"/>
        <v>0</v>
      </c>
      <c r="H256" s="36">
        <f t="shared" si="87"/>
        <v>0</v>
      </c>
    </row>
    <row r="257" spans="1:8" ht="12" customHeight="1" x14ac:dyDescent="0.2">
      <c r="A257" s="70" t="s">
        <v>2</v>
      </c>
      <c r="B257" s="70"/>
      <c r="C257" s="23">
        <v>0</v>
      </c>
      <c r="D257" s="23">
        <v>0</v>
      </c>
      <c r="E257" s="23">
        <v>0</v>
      </c>
      <c r="F257" s="23">
        <v>0</v>
      </c>
      <c r="G257" s="23">
        <v>0</v>
      </c>
      <c r="H257" s="23">
        <v>0</v>
      </c>
    </row>
    <row r="258" spans="1:8" ht="12" customHeight="1" x14ac:dyDescent="0.2">
      <c r="A258" s="70" t="s">
        <v>4</v>
      </c>
      <c r="B258" s="70"/>
      <c r="C258" s="23">
        <v>4912.8583699999999</v>
      </c>
      <c r="D258" s="23">
        <v>4912.8583699999999</v>
      </c>
      <c r="E258" s="23">
        <v>0</v>
      </c>
      <c r="F258" s="23">
        <v>0</v>
      </c>
      <c r="G258" s="23">
        <v>0</v>
      </c>
      <c r="H258" s="23">
        <v>0</v>
      </c>
    </row>
    <row r="259" spans="1:8" ht="12" customHeight="1" x14ac:dyDescent="0.2">
      <c r="A259" s="70" t="s">
        <v>5</v>
      </c>
      <c r="B259" s="70"/>
      <c r="C259" s="23">
        <v>0</v>
      </c>
      <c r="D259" s="23">
        <v>0</v>
      </c>
      <c r="E259" s="23">
        <v>0</v>
      </c>
      <c r="F259" s="23">
        <v>0</v>
      </c>
      <c r="G259" s="23">
        <v>0</v>
      </c>
      <c r="H259" s="23">
        <v>0</v>
      </c>
    </row>
    <row r="260" spans="1:8" ht="12" customHeight="1" x14ac:dyDescent="0.2">
      <c r="A260" s="70" t="s">
        <v>6</v>
      </c>
      <c r="B260" s="70"/>
      <c r="C260" s="23">
        <v>0</v>
      </c>
      <c r="D260" s="23">
        <v>0</v>
      </c>
      <c r="E260" s="23">
        <v>0</v>
      </c>
      <c r="F260" s="23">
        <v>0</v>
      </c>
      <c r="G260" s="23">
        <v>0</v>
      </c>
      <c r="H260" s="23">
        <v>0</v>
      </c>
    </row>
    <row r="261" spans="1:8" ht="12" customHeight="1" x14ac:dyDescent="0.2">
      <c r="A261" s="70" t="s">
        <v>73</v>
      </c>
      <c r="B261" s="70"/>
      <c r="C261" s="23">
        <v>0</v>
      </c>
      <c r="D261" s="23">
        <v>0</v>
      </c>
      <c r="E261" s="23">
        <v>0</v>
      </c>
      <c r="F261" s="23">
        <v>0</v>
      </c>
      <c r="G261" s="23">
        <v>0</v>
      </c>
      <c r="H261" s="23">
        <v>0</v>
      </c>
    </row>
    <row r="262" spans="1:8" ht="13.5" customHeight="1" x14ac:dyDescent="0.2">
      <c r="A262" s="70" t="s">
        <v>74</v>
      </c>
      <c r="B262" s="70"/>
      <c r="C262" s="23">
        <v>0</v>
      </c>
      <c r="D262" s="23">
        <v>0</v>
      </c>
      <c r="E262" s="23">
        <v>0</v>
      </c>
      <c r="F262" s="23">
        <v>0</v>
      </c>
      <c r="G262" s="23">
        <v>0</v>
      </c>
      <c r="H262" s="23">
        <v>0</v>
      </c>
    </row>
    <row r="263" spans="1:8" ht="11.65" customHeight="1" thickBot="1" x14ac:dyDescent="0.25">
      <c r="A263" s="91"/>
      <c r="B263" s="92"/>
      <c r="C263" s="27"/>
      <c r="D263" s="28"/>
    </row>
    <row r="264" spans="1:8" ht="11.65" customHeight="1" x14ac:dyDescent="0.2">
      <c r="A264" s="86" t="s">
        <v>1</v>
      </c>
      <c r="B264" s="88" t="s">
        <v>76</v>
      </c>
      <c r="C264" s="79" t="s">
        <v>97</v>
      </c>
      <c r="D264" s="79"/>
      <c r="E264" s="79" t="s">
        <v>96</v>
      </c>
      <c r="F264" s="79"/>
      <c r="G264" s="79" t="s">
        <v>95</v>
      </c>
      <c r="H264" s="80"/>
    </row>
    <row r="265" spans="1:8" ht="11.65" customHeight="1" x14ac:dyDescent="0.2">
      <c r="A265" s="87"/>
      <c r="B265" s="81"/>
      <c r="C265" s="81" t="s">
        <v>94</v>
      </c>
      <c r="D265" s="82" t="s">
        <v>75</v>
      </c>
      <c r="E265" s="81" t="s">
        <v>94</v>
      </c>
      <c r="F265" s="82" t="s">
        <v>75</v>
      </c>
      <c r="G265" s="81" t="s">
        <v>94</v>
      </c>
      <c r="H265" s="89" t="s">
        <v>75</v>
      </c>
    </row>
    <row r="266" spans="1:8" ht="11.65" customHeight="1" x14ac:dyDescent="0.2">
      <c r="A266" s="87"/>
      <c r="B266" s="81"/>
      <c r="C266" s="81"/>
      <c r="D266" s="83"/>
      <c r="E266" s="81"/>
      <c r="F266" s="83"/>
      <c r="G266" s="81"/>
      <c r="H266" s="90"/>
    </row>
    <row r="267" spans="1:8" ht="11.65" customHeight="1" thickBot="1" x14ac:dyDescent="0.25">
      <c r="A267" s="51">
        <v>1</v>
      </c>
      <c r="B267" s="22">
        <v>2</v>
      </c>
      <c r="C267" s="22">
        <v>4</v>
      </c>
      <c r="D267" s="22">
        <v>5</v>
      </c>
      <c r="E267" s="22">
        <v>4</v>
      </c>
      <c r="F267" s="22">
        <v>5</v>
      </c>
      <c r="G267" s="22">
        <v>4</v>
      </c>
      <c r="H267" s="52">
        <v>5</v>
      </c>
    </row>
    <row r="268" spans="1:8" ht="11.65" customHeight="1" x14ac:dyDescent="0.2">
      <c r="A268" s="62" t="s">
        <v>7</v>
      </c>
      <c r="B268" s="63"/>
      <c r="C268" s="29">
        <f>C275+C282+C289+C296+C303+C310+C317+C324+C331</f>
        <v>104647.18979999999</v>
      </c>
      <c r="D268" s="29">
        <f>D275+D282+D289+D296+D303+D310+D317+D324+D331</f>
        <v>106120.47723999999</v>
      </c>
      <c r="E268" s="29"/>
      <c r="F268" s="29"/>
      <c r="G268" s="43"/>
      <c r="H268" s="44"/>
    </row>
    <row r="269" spans="1:8" ht="13.15" customHeight="1" x14ac:dyDescent="0.2">
      <c r="A269" s="64" t="s">
        <v>2</v>
      </c>
      <c r="B269" s="65"/>
      <c r="C269" s="30">
        <f>C276+C283+C290+C297+C304+C311+C318+C325+C332</f>
        <v>10946.1</v>
      </c>
      <c r="D269" s="30">
        <f t="shared" ref="D269" si="88">D276+D283+D290+D297+D304+D311+D318+D325+D332</f>
        <v>10787.47861</v>
      </c>
      <c r="E269" s="30"/>
      <c r="F269" s="30"/>
      <c r="G269" s="39"/>
      <c r="H269" s="45"/>
    </row>
    <row r="270" spans="1:8" ht="11.65" customHeight="1" x14ac:dyDescent="0.2">
      <c r="A270" s="64" t="s">
        <v>4</v>
      </c>
      <c r="B270" s="65"/>
      <c r="C270" s="30">
        <f t="shared" ref="C270:D274" si="89">C277+C284+C291+C298+C305+C312+C319+C326+C333</f>
        <v>92153.91644999999</v>
      </c>
      <c r="D270" s="30">
        <f t="shared" si="89"/>
        <v>91939.257859999998</v>
      </c>
      <c r="E270" s="30"/>
      <c r="F270" s="30"/>
      <c r="G270" s="39"/>
      <c r="H270" s="45"/>
    </row>
    <row r="271" spans="1:8" ht="11.65" customHeight="1" x14ac:dyDescent="0.2">
      <c r="A271" s="64" t="s">
        <v>5</v>
      </c>
      <c r="B271" s="65"/>
      <c r="C271" s="30">
        <f t="shared" si="89"/>
        <v>1272.3819000000001</v>
      </c>
      <c r="D271" s="30">
        <f t="shared" si="89"/>
        <v>2008.13967</v>
      </c>
      <c r="E271" s="30"/>
      <c r="F271" s="30"/>
      <c r="G271" s="39"/>
      <c r="H271" s="45"/>
    </row>
    <row r="272" spans="1:8" ht="11.65" customHeight="1" x14ac:dyDescent="0.2">
      <c r="A272" s="64" t="s">
        <v>6</v>
      </c>
      <c r="B272" s="65"/>
      <c r="C272" s="30">
        <f t="shared" si="89"/>
        <v>0</v>
      </c>
      <c r="D272" s="30">
        <f t="shared" si="89"/>
        <v>0</v>
      </c>
      <c r="E272" s="30"/>
      <c r="F272" s="30"/>
      <c r="G272" s="39"/>
      <c r="H272" s="45"/>
    </row>
    <row r="273" spans="1:8" ht="11.65" customHeight="1" thickBot="1" x14ac:dyDescent="0.25">
      <c r="A273" s="58" t="s">
        <v>73</v>
      </c>
      <c r="B273" s="59"/>
      <c r="C273" s="31">
        <f t="shared" si="89"/>
        <v>0</v>
      </c>
      <c r="D273" s="31">
        <f t="shared" si="89"/>
        <v>0</v>
      </c>
      <c r="E273" s="31"/>
      <c r="F273" s="31"/>
      <c r="G273" s="46"/>
      <c r="H273" s="47"/>
    </row>
    <row r="274" spans="1:8" ht="11.65" customHeight="1" thickBot="1" x14ac:dyDescent="0.25">
      <c r="A274" s="84" t="s">
        <v>74</v>
      </c>
      <c r="B274" s="85"/>
      <c r="C274" s="48">
        <f t="shared" si="89"/>
        <v>274.79145</v>
      </c>
      <c r="D274" s="48">
        <f t="shared" si="89"/>
        <v>1385.6011000000001</v>
      </c>
      <c r="E274" s="48"/>
      <c r="F274" s="48"/>
      <c r="G274" s="49"/>
      <c r="H274" s="53"/>
    </row>
    <row r="275" spans="1:8" ht="11.65" customHeight="1" x14ac:dyDescent="0.2">
      <c r="A275" s="62" t="s">
        <v>7</v>
      </c>
      <c r="B275" s="63"/>
      <c r="C275" s="34">
        <f>C276+C277+C278+C279+C280+C281</f>
        <v>11233.533719999999</v>
      </c>
      <c r="D275" s="34">
        <f>D276+D277+D278+D279+D280+D281</f>
        <v>12343.416369999999</v>
      </c>
      <c r="E275" s="43"/>
      <c r="F275" s="43"/>
      <c r="G275" s="43"/>
      <c r="H275" s="44"/>
    </row>
    <row r="276" spans="1:8" ht="11.65" customHeight="1" x14ac:dyDescent="0.2">
      <c r="A276" s="64" t="s">
        <v>2</v>
      </c>
      <c r="B276" s="65"/>
      <c r="C276" s="33">
        <f t="shared" ref="C276:D281" si="90">C17+C209+C241+C257</f>
        <v>0</v>
      </c>
      <c r="D276" s="33">
        <f t="shared" si="90"/>
        <v>0</v>
      </c>
      <c r="E276" s="39"/>
      <c r="F276" s="39"/>
      <c r="G276" s="39"/>
      <c r="H276" s="45"/>
    </row>
    <row r="277" spans="1:8" ht="12" customHeight="1" x14ac:dyDescent="0.2">
      <c r="A277" s="64" t="s">
        <v>4</v>
      </c>
      <c r="B277" s="65"/>
      <c r="C277" s="33">
        <f t="shared" si="90"/>
        <v>9794.3603699999985</v>
      </c>
      <c r="D277" s="33">
        <f t="shared" si="90"/>
        <v>9793.4333699999988</v>
      </c>
      <c r="E277" s="39"/>
      <c r="F277" s="39"/>
      <c r="G277" s="39"/>
      <c r="H277" s="45"/>
    </row>
    <row r="278" spans="1:8" ht="12.75" customHeight="1" x14ac:dyDescent="0.2">
      <c r="A278" s="64" t="s">
        <v>5</v>
      </c>
      <c r="B278" s="65"/>
      <c r="C278" s="33">
        <f t="shared" si="90"/>
        <v>1164.3819000000001</v>
      </c>
      <c r="D278" s="33">
        <f t="shared" si="90"/>
        <v>1164.3819000000001</v>
      </c>
      <c r="E278" s="39"/>
      <c r="F278" s="39"/>
      <c r="G278" s="39"/>
      <c r="H278" s="45"/>
    </row>
    <row r="279" spans="1:8" ht="11.65" customHeight="1" x14ac:dyDescent="0.2">
      <c r="A279" s="64" t="s">
        <v>6</v>
      </c>
      <c r="B279" s="65"/>
      <c r="C279" s="33">
        <f t="shared" si="90"/>
        <v>0</v>
      </c>
      <c r="D279" s="33">
        <f t="shared" si="90"/>
        <v>0</v>
      </c>
      <c r="E279" s="39"/>
      <c r="F279" s="39"/>
      <c r="G279" s="39"/>
      <c r="H279" s="45"/>
    </row>
    <row r="280" spans="1:8" ht="11.65" customHeight="1" x14ac:dyDescent="0.2">
      <c r="A280" s="66" t="s">
        <v>73</v>
      </c>
      <c r="B280" s="67"/>
      <c r="C280" s="33">
        <f t="shared" si="90"/>
        <v>0</v>
      </c>
      <c r="D280" s="33">
        <f t="shared" si="90"/>
        <v>0</v>
      </c>
      <c r="E280" s="39"/>
      <c r="F280" s="39"/>
      <c r="G280" s="39"/>
      <c r="H280" s="45"/>
    </row>
    <row r="281" spans="1:8" ht="12" customHeight="1" thickBot="1" x14ac:dyDescent="0.25">
      <c r="A281" s="58" t="s">
        <v>74</v>
      </c>
      <c r="B281" s="59"/>
      <c r="C281" s="35">
        <f t="shared" si="90"/>
        <v>274.79145</v>
      </c>
      <c r="D281" s="35">
        <f t="shared" si="90"/>
        <v>1385.6011000000001</v>
      </c>
      <c r="E281" s="46"/>
      <c r="F281" s="46"/>
      <c r="G281" s="46"/>
      <c r="H281" s="47"/>
    </row>
    <row r="282" spans="1:8" ht="11.65" customHeight="1" x14ac:dyDescent="0.2">
      <c r="A282" s="68" t="s">
        <v>7</v>
      </c>
      <c r="B282" s="69"/>
      <c r="C282" s="32">
        <f>C283+C284+C285+C286+C287+C288</f>
        <v>3034.3639800000001</v>
      </c>
      <c r="D282" s="32">
        <f>D283+D284+D285+D286+D287+D288</f>
        <v>3034.3639699999999</v>
      </c>
      <c r="E282" s="42"/>
      <c r="F282" s="42"/>
      <c r="G282" s="42"/>
      <c r="H282" s="54"/>
    </row>
    <row r="283" spans="1:8" ht="11.65" customHeight="1" x14ac:dyDescent="0.2">
      <c r="A283" s="64" t="s">
        <v>2</v>
      </c>
      <c r="B283" s="65"/>
      <c r="C283" s="33">
        <f t="shared" ref="C283:C288" si="91">C81+C89</f>
        <v>1396.1</v>
      </c>
      <c r="D283" s="33">
        <f>D89</f>
        <v>1396.1</v>
      </c>
      <c r="E283" s="39"/>
      <c r="F283" s="39"/>
      <c r="G283" s="39"/>
      <c r="H283" s="45"/>
    </row>
    <row r="284" spans="1:8" ht="11.65" customHeight="1" x14ac:dyDescent="0.2">
      <c r="A284" s="64" t="s">
        <v>4</v>
      </c>
      <c r="B284" s="65"/>
      <c r="C284" s="33">
        <f t="shared" si="91"/>
        <v>1638.2639799999999</v>
      </c>
      <c r="D284" s="33">
        <f>D82+D90</f>
        <v>1638.26397</v>
      </c>
      <c r="E284" s="39"/>
      <c r="F284" s="39"/>
      <c r="G284" s="39"/>
      <c r="H284" s="45"/>
    </row>
    <row r="285" spans="1:8" ht="11.65" customHeight="1" x14ac:dyDescent="0.2">
      <c r="A285" s="64" t="s">
        <v>5</v>
      </c>
      <c r="B285" s="65"/>
      <c r="C285" s="33">
        <f t="shared" si="91"/>
        <v>0</v>
      </c>
      <c r="D285" s="33">
        <f>D83+D91</f>
        <v>0</v>
      </c>
      <c r="E285" s="39"/>
      <c r="F285" s="39"/>
      <c r="G285" s="39"/>
      <c r="H285" s="45"/>
    </row>
    <row r="286" spans="1:8" ht="11.65" customHeight="1" x14ac:dyDescent="0.2">
      <c r="A286" s="64" t="s">
        <v>6</v>
      </c>
      <c r="B286" s="65"/>
      <c r="C286" s="33">
        <f t="shared" si="91"/>
        <v>0</v>
      </c>
      <c r="D286" s="33">
        <f>D84+D92</f>
        <v>0</v>
      </c>
      <c r="E286" s="39"/>
      <c r="F286" s="39"/>
      <c r="G286" s="39"/>
      <c r="H286" s="45"/>
    </row>
    <row r="287" spans="1:8" ht="12" customHeight="1" x14ac:dyDescent="0.2">
      <c r="A287" s="66" t="s">
        <v>73</v>
      </c>
      <c r="B287" s="67"/>
      <c r="C287" s="33">
        <f t="shared" si="91"/>
        <v>0</v>
      </c>
      <c r="D287" s="33">
        <f>D85+D93</f>
        <v>0</v>
      </c>
      <c r="E287" s="39"/>
      <c r="F287" s="39"/>
      <c r="G287" s="39"/>
      <c r="H287" s="45"/>
    </row>
    <row r="288" spans="1:8" ht="12" customHeight="1" thickBot="1" x14ac:dyDescent="0.25">
      <c r="A288" s="60" t="s">
        <v>74</v>
      </c>
      <c r="B288" s="61"/>
      <c r="C288" s="50">
        <f t="shared" si="91"/>
        <v>0</v>
      </c>
      <c r="D288" s="50">
        <f>D86+D94</f>
        <v>0</v>
      </c>
      <c r="E288" s="41"/>
      <c r="F288" s="41"/>
      <c r="G288" s="41"/>
      <c r="H288" s="55"/>
    </row>
    <row r="289" spans="1:8" ht="11.65" customHeight="1" x14ac:dyDescent="0.2">
      <c r="A289" s="62" t="s">
        <v>7</v>
      </c>
      <c r="B289" s="63"/>
      <c r="C289" s="34">
        <f>C290+C291+C292+C293+C294+C295</f>
        <v>1900</v>
      </c>
      <c r="D289" s="34">
        <f>D290+D291+D292+D293+D294+D295</f>
        <v>1900</v>
      </c>
      <c r="E289" s="43"/>
      <c r="F289" s="43"/>
      <c r="G289" s="43"/>
      <c r="H289" s="44"/>
    </row>
    <row r="290" spans="1:8" ht="11.65" customHeight="1" x14ac:dyDescent="0.2">
      <c r="A290" s="64" t="s">
        <v>2</v>
      </c>
      <c r="B290" s="65"/>
      <c r="C290" s="33">
        <f t="shared" ref="C290:D295" si="92">C249</f>
        <v>0</v>
      </c>
      <c r="D290" s="33">
        <f t="shared" si="92"/>
        <v>0</v>
      </c>
      <c r="E290" s="39"/>
      <c r="F290" s="39"/>
      <c r="G290" s="39"/>
      <c r="H290" s="45"/>
    </row>
    <row r="291" spans="1:8" ht="11.65" customHeight="1" x14ac:dyDescent="0.2">
      <c r="A291" s="64" t="s">
        <v>4</v>
      </c>
      <c r="B291" s="65"/>
      <c r="C291" s="33">
        <f t="shared" si="92"/>
        <v>1900</v>
      </c>
      <c r="D291" s="33">
        <f t="shared" si="92"/>
        <v>1900</v>
      </c>
      <c r="E291" s="39"/>
      <c r="F291" s="39"/>
      <c r="G291" s="39"/>
      <c r="H291" s="45"/>
    </row>
    <row r="292" spans="1:8" ht="11.65" customHeight="1" x14ac:dyDescent="0.2">
      <c r="A292" s="64" t="s">
        <v>5</v>
      </c>
      <c r="B292" s="65"/>
      <c r="C292" s="33">
        <f t="shared" si="92"/>
        <v>0</v>
      </c>
      <c r="D292" s="33">
        <f t="shared" si="92"/>
        <v>0</v>
      </c>
      <c r="E292" s="39"/>
      <c r="F292" s="39"/>
      <c r="G292" s="39"/>
      <c r="H292" s="45"/>
    </row>
    <row r="293" spans="1:8" ht="11.65" customHeight="1" x14ac:dyDescent="0.2">
      <c r="A293" s="64" t="s">
        <v>6</v>
      </c>
      <c r="B293" s="65"/>
      <c r="C293" s="33">
        <f t="shared" si="92"/>
        <v>0</v>
      </c>
      <c r="D293" s="33">
        <f t="shared" si="92"/>
        <v>0</v>
      </c>
      <c r="E293" s="39"/>
      <c r="F293" s="39"/>
      <c r="G293" s="39"/>
      <c r="H293" s="45"/>
    </row>
    <row r="294" spans="1:8" ht="12" customHeight="1" x14ac:dyDescent="0.2">
      <c r="A294" s="66" t="s">
        <v>73</v>
      </c>
      <c r="B294" s="67"/>
      <c r="C294" s="33">
        <f t="shared" si="92"/>
        <v>0</v>
      </c>
      <c r="D294" s="33">
        <f t="shared" si="92"/>
        <v>0</v>
      </c>
      <c r="E294" s="39"/>
      <c r="F294" s="39"/>
      <c r="G294" s="39"/>
      <c r="H294" s="45"/>
    </row>
    <row r="295" spans="1:8" ht="12" customHeight="1" thickBot="1" x14ac:dyDescent="0.25">
      <c r="A295" s="58" t="s">
        <v>74</v>
      </c>
      <c r="B295" s="59"/>
      <c r="C295" s="35">
        <f t="shared" si="92"/>
        <v>0</v>
      </c>
      <c r="D295" s="35">
        <f t="shared" si="92"/>
        <v>0</v>
      </c>
      <c r="E295" s="46"/>
      <c r="F295" s="46"/>
      <c r="G295" s="46"/>
      <c r="H295" s="47"/>
    </row>
    <row r="296" spans="1:8" ht="11.65" customHeight="1" x14ac:dyDescent="0.2">
      <c r="A296" s="68" t="s">
        <v>7</v>
      </c>
      <c r="B296" s="69"/>
      <c r="C296" s="32">
        <f>C297+C298+C299+C300+C301+C302</f>
        <v>800</v>
      </c>
      <c r="D296" s="32">
        <f>D297+D298+D299+D300+D301+D302</f>
        <v>559.79999999999995</v>
      </c>
      <c r="E296" s="42"/>
      <c r="F296" s="42"/>
      <c r="G296" s="42"/>
      <c r="H296" s="54"/>
    </row>
    <row r="297" spans="1:8" ht="11.65" customHeight="1" x14ac:dyDescent="0.2">
      <c r="A297" s="64" t="s">
        <v>2</v>
      </c>
      <c r="B297" s="65"/>
      <c r="C297" s="33">
        <f t="shared" ref="C297:D302" si="93">C97</f>
        <v>550</v>
      </c>
      <c r="D297" s="33">
        <f t="shared" si="93"/>
        <v>516.27643999999998</v>
      </c>
      <c r="E297" s="39"/>
      <c r="F297" s="39"/>
      <c r="G297" s="39"/>
      <c r="H297" s="45"/>
    </row>
    <row r="298" spans="1:8" ht="11.65" customHeight="1" x14ac:dyDescent="0.2">
      <c r="A298" s="64" t="s">
        <v>4</v>
      </c>
      <c r="B298" s="65"/>
      <c r="C298" s="33">
        <f t="shared" si="93"/>
        <v>250</v>
      </c>
      <c r="D298" s="33">
        <f t="shared" si="93"/>
        <v>43.523560000000003</v>
      </c>
      <c r="E298" s="39"/>
      <c r="F298" s="39"/>
      <c r="G298" s="39"/>
      <c r="H298" s="45"/>
    </row>
    <row r="299" spans="1:8" ht="11.65" customHeight="1" x14ac:dyDescent="0.2">
      <c r="A299" s="64" t="s">
        <v>5</v>
      </c>
      <c r="B299" s="65"/>
      <c r="C299" s="33">
        <f t="shared" si="93"/>
        <v>0</v>
      </c>
      <c r="D299" s="33">
        <f t="shared" si="93"/>
        <v>0</v>
      </c>
      <c r="E299" s="39"/>
      <c r="F299" s="39"/>
      <c r="G299" s="39"/>
      <c r="H299" s="45"/>
    </row>
    <row r="300" spans="1:8" ht="11.65" customHeight="1" x14ac:dyDescent="0.2">
      <c r="A300" s="64" t="s">
        <v>6</v>
      </c>
      <c r="B300" s="65"/>
      <c r="C300" s="33">
        <f t="shared" si="93"/>
        <v>0</v>
      </c>
      <c r="D300" s="33">
        <f t="shared" si="93"/>
        <v>0</v>
      </c>
      <c r="E300" s="39"/>
      <c r="F300" s="39"/>
      <c r="G300" s="39"/>
      <c r="H300" s="45"/>
    </row>
    <row r="301" spans="1:8" ht="12" customHeight="1" x14ac:dyDescent="0.2">
      <c r="A301" s="66" t="s">
        <v>73</v>
      </c>
      <c r="B301" s="67"/>
      <c r="C301" s="33">
        <f t="shared" si="93"/>
        <v>0</v>
      </c>
      <c r="D301" s="33">
        <f t="shared" si="93"/>
        <v>0</v>
      </c>
      <c r="E301" s="39"/>
      <c r="F301" s="39"/>
      <c r="G301" s="39"/>
      <c r="H301" s="45"/>
    </row>
    <row r="302" spans="1:8" ht="12" customHeight="1" thickBot="1" x14ac:dyDescent="0.25">
      <c r="A302" s="60" t="s">
        <v>74</v>
      </c>
      <c r="B302" s="61"/>
      <c r="C302" s="50">
        <f t="shared" si="93"/>
        <v>0</v>
      </c>
      <c r="D302" s="50">
        <f t="shared" si="93"/>
        <v>0</v>
      </c>
      <c r="E302" s="41"/>
      <c r="F302" s="41"/>
      <c r="G302" s="41"/>
      <c r="H302" s="55"/>
    </row>
    <row r="303" spans="1:8" ht="11.65" customHeight="1" x14ac:dyDescent="0.2">
      <c r="A303" s="62" t="s">
        <v>7</v>
      </c>
      <c r="B303" s="63"/>
      <c r="C303" s="34">
        <f>C304+C305+C306+C307+C308+C309</f>
        <v>69368.300399999993</v>
      </c>
      <c r="D303" s="34">
        <f>D304+D305+D306+D307+D308+D309</f>
        <v>69368.300399999993</v>
      </c>
      <c r="E303" s="43"/>
      <c r="F303" s="43"/>
      <c r="G303" s="43"/>
      <c r="H303" s="44"/>
    </row>
    <row r="304" spans="1:8" ht="11.65" customHeight="1" x14ac:dyDescent="0.2">
      <c r="A304" s="64" t="s">
        <v>2</v>
      </c>
      <c r="B304" s="65"/>
      <c r="C304" s="33">
        <f t="shared" ref="C304:D309" si="94">C201</f>
        <v>0</v>
      </c>
      <c r="D304" s="33">
        <f t="shared" si="94"/>
        <v>0</v>
      </c>
      <c r="E304" s="39"/>
      <c r="F304" s="39"/>
      <c r="G304" s="39"/>
      <c r="H304" s="45"/>
    </row>
    <row r="305" spans="1:8" ht="11.65" customHeight="1" x14ac:dyDescent="0.2">
      <c r="A305" s="64" t="s">
        <v>4</v>
      </c>
      <c r="B305" s="65"/>
      <c r="C305" s="33">
        <f t="shared" si="94"/>
        <v>69368.300399999993</v>
      </c>
      <c r="D305" s="33">
        <f t="shared" si="94"/>
        <v>69368.300399999993</v>
      </c>
      <c r="E305" s="39"/>
      <c r="F305" s="39"/>
      <c r="G305" s="39"/>
      <c r="H305" s="45"/>
    </row>
    <row r="306" spans="1:8" ht="11.65" customHeight="1" x14ac:dyDescent="0.2">
      <c r="A306" s="64" t="s">
        <v>5</v>
      </c>
      <c r="B306" s="65"/>
      <c r="C306" s="33">
        <f t="shared" si="94"/>
        <v>0</v>
      </c>
      <c r="D306" s="33">
        <f t="shared" si="94"/>
        <v>0</v>
      </c>
      <c r="E306" s="39"/>
      <c r="F306" s="39"/>
      <c r="G306" s="39"/>
      <c r="H306" s="45"/>
    </row>
    <row r="307" spans="1:8" ht="11.65" customHeight="1" x14ac:dyDescent="0.2">
      <c r="A307" s="64" t="s">
        <v>6</v>
      </c>
      <c r="B307" s="65"/>
      <c r="C307" s="33">
        <f t="shared" si="94"/>
        <v>0</v>
      </c>
      <c r="D307" s="33">
        <f t="shared" si="94"/>
        <v>0</v>
      </c>
      <c r="E307" s="39"/>
      <c r="F307" s="39"/>
      <c r="G307" s="39"/>
      <c r="H307" s="45"/>
    </row>
    <row r="308" spans="1:8" ht="12" customHeight="1" x14ac:dyDescent="0.2">
      <c r="A308" s="66" t="s">
        <v>73</v>
      </c>
      <c r="B308" s="67"/>
      <c r="C308" s="33">
        <f t="shared" si="94"/>
        <v>0</v>
      </c>
      <c r="D308" s="33">
        <f t="shared" si="94"/>
        <v>0</v>
      </c>
      <c r="E308" s="39"/>
      <c r="F308" s="39"/>
      <c r="G308" s="39"/>
      <c r="H308" s="45"/>
    </row>
    <row r="309" spans="1:8" ht="12" customHeight="1" thickBot="1" x14ac:dyDescent="0.25">
      <c r="A309" s="58" t="s">
        <v>74</v>
      </c>
      <c r="B309" s="59"/>
      <c r="C309" s="35">
        <f t="shared" si="94"/>
        <v>0</v>
      </c>
      <c r="D309" s="35">
        <f t="shared" si="94"/>
        <v>0</v>
      </c>
      <c r="E309" s="46"/>
      <c r="F309" s="46"/>
      <c r="G309" s="46"/>
      <c r="H309" s="47"/>
    </row>
    <row r="310" spans="1:8" ht="11.65" customHeight="1" x14ac:dyDescent="0.2">
      <c r="A310" s="62" t="s">
        <v>7</v>
      </c>
      <c r="B310" s="63"/>
      <c r="C310" s="34">
        <f>C311+C312+C313+C314+C315+C316</f>
        <v>5767.9917000000005</v>
      </c>
      <c r="D310" s="34">
        <f>D311+D312+D313+D314+D315+D316</f>
        <v>6503.7494700000007</v>
      </c>
      <c r="E310" s="43"/>
      <c r="F310" s="43"/>
      <c r="G310" s="43"/>
      <c r="H310" s="44"/>
    </row>
    <row r="311" spans="1:8" ht="11.65" customHeight="1" x14ac:dyDescent="0.2">
      <c r="A311" s="64" t="s">
        <v>2</v>
      </c>
      <c r="B311" s="65"/>
      <c r="C311" s="33">
        <f t="shared" ref="C311:D316" si="95">C113+C121+C129+C153+C161+C185+C217+C233</f>
        <v>0</v>
      </c>
      <c r="D311" s="33">
        <f t="shared" si="95"/>
        <v>0</v>
      </c>
      <c r="E311" s="39"/>
      <c r="F311" s="39"/>
      <c r="G311" s="39"/>
      <c r="H311" s="45"/>
    </row>
    <row r="312" spans="1:8" ht="11.65" customHeight="1" x14ac:dyDescent="0.2">
      <c r="A312" s="64" t="s">
        <v>4</v>
      </c>
      <c r="B312" s="65"/>
      <c r="C312" s="33">
        <f t="shared" si="95"/>
        <v>5659.9917000000005</v>
      </c>
      <c r="D312" s="33">
        <f t="shared" si="95"/>
        <v>5659.9917000000005</v>
      </c>
      <c r="E312" s="39"/>
      <c r="F312" s="39"/>
      <c r="G312" s="39"/>
      <c r="H312" s="45"/>
    </row>
    <row r="313" spans="1:8" ht="11.65" customHeight="1" x14ac:dyDescent="0.2">
      <c r="A313" s="64" t="s">
        <v>5</v>
      </c>
      <c r="B313" s="65"/>
      <c r="C313" s="33">
        <f t="shared" si="95"/>
        <v>108</v>
      </c>
      <c r="D313" s="33">
        <f t="shared" si="95"/>
        <v>843.75776999999994</v>
      </c>
      <c r="E313" s="39"/>
      <c r="F313" s="39"/>
      <c r="G313" s="39"/>
      <c r="H313" s="45"/>
    </row>
    <row r="314" spans="1:8" ht="11.65" customHeight="1" x14ac:dyDescent="0.2">
      <c r="A314" s="64" t="s">
        <v>6</v>
      </c>
      <c r="B314" s="65"/>
      <c r="C314" s="33">
        <f t="shared" si="95"/>
        <v>0</v>
      </c>
      <c r="D314" s="33">
        <f t="shared" si="95"/>
        <v>0</v>
      </c>
      <c r="E314" s="39"/>
      <c r="F314" s="39"/>
      <c r="G314" s="39"/>
      <c r="H314" s="45"/>
    </row>
    <row r="315" spans="1:8" ht="12" customHeight="1" x14ac:dyDescent="0.2">
      <c r="A315" s="66" t="s">
        <v>73</v>
      </c>
      <c r="B315" s="67"/>
      <c r="C315" s="33">
        <f t="shared" si="95"/>
        <v>0</v>
      </c>
      <c r="D315" s="33">
        <f t="shared" si="95"/>
        <v>0</v>
      </c>
      <c r="E315" s="39"/>
      <c r="F315" s="39"/>
      <c r="G315" s="39"/>
      <c r="H315" s="45"/>
    </row>
    <row r="316" spans="1:8" ht="12" customHeight="1" thickBot="1" x14ac:dyDescent="0.25">
      <c r="A316" s="58" t="s">
        <v>74</v>
      </c>
      <c r="B316" s="59"/>
      <c r="C316" s="35">
        <f t="shared" si="95"/>
        <v>0</v>
      </c>
      <c r="D316" s="35">
        <f t="shared" si="95"/>
        <v>0</v>
      </c>
      <c r="E316" s="46"/>
      <c r="F316" s="46"/>
      <c r="G316" s="46"/>
      <c r="H316" s="47"/>
    </row>
    <row r="317" spans="1:8" ht="11.65" customHeight="1" x14ac:dyDescent="0.2">
      <c r="A317" s="62" t="s">
        <v>7</v>
      </c>
      <c r="B317" s="63"/>
      <c r="C317" s="34">
        <f>C318+C319+C320+C321+C322+C323</f>
        <v>12300</v>
      </c>
      <c r="D317" s="34">
        <f>D318+D319+D320+D321+D322+D323</f>
        <v>12167.847030000001</v>
      </c>
      <c r="E317" s="43"/>
      <c r="F317" s="43"/>
      <c r="G317" s="43"/>
      <c r="H317" s="44"/>
    </row>
    <row r="318" spans="1:8" ht="11.65" customHeight="1" x14ac:dyDescent="0.2">
      <c r="A318" s="64" t="s">
        <v>2</v>
      </c>
      <c r="B318" s="65"/>
      <c r="C318" s="32">
        <f t="shared" ref="C318:D323" si="96">C49+C57+C65</f>
        <v>9000</v>
      </c>
      <c r="D318" s="32">
        <f t="shared" si="96"/>
        <v>8875.1021700000001</v>
      </c>
      <c r="E318" s="39"/>
      <c r="F318" s="39"/>
      <c r="G318" s="39"/>
      <c r="H318" s="45"/>
    </row>
    <row r="319" spans="1:8" ht="11.65" customHeight="1" x14ac:dyDescent="0.2">
      <c r="A319" s="64" t="s">
        <v>4</v>
      </c>
      <c r="B319" s="65"/>
      <c r="C319" s="32">
        <f t="shared" si="96"/>
        <v>3300</v>
      </c>
      <c r="D319" s="32">
        <f t="shared" si="96"/>
        <v>3292.7448600000002</v>
      </c>
      <c r="E319" s="39"/>
      <c r="F319" s="39"/>
      <c r="G319" s="39"/>
      <c r="H319" s="45"/>
    </row>
    <row r="320" spans="1:8" ht="11.65" customHeight="1" x14ac:dyDescent="0.2">
      <c r="A320" s="64" t="s">
        <v>5</v>
      </c>
      <c r="B320" s="65"/>
      <c r="C320" s="32">
        <f t="shared" si="96"/>
        <v>0</v>
      </c>
      <c r="D320" s="32">
        <f t="shared" si="96"/>
        <v>0</v>
      </c>
      <c r="E320" s="39"/>
      <c r="F320" s="39"/>
      <c r="G320" s="39"/>
      <c r="H320" s="45"/>
    </row>
    <row r="321" spans="1:8" ht="11.65" customHeight="1" x14ac:dyDescent="0.2">
      <c r="A321" s="64" t="s">
        <v>6</v>
      </c>
      <c r="B321" s="65"/>
      <c r="C321" s="32">
        <f t="shared" si="96"/>
        <v>0</v>
      </c>
      <c r="D321" s="32">
        <f t="shared" si="96"/>
        <v>0</v>
      </c>
      <c r="E321" s="39"/>
      <c r="F321" s="39"/>
      <c r="G321" s="39"/>
      <c r="H321" s="45"/>
    </row>
    <row r="322" spans="1:8" ht="12" customHeight="1" x14ac:dyDescent="0.2">
      <c r="A322" s="66" t="s">
        <v>73</v>
      </c>
      <c r="B322" s="67"/>
      <c r="C322" s="32">
        <f t="shared" si="96"/>
        <v>0</v>
      </c>
      <c r="D322" s="32">
        <f t="shared" si="96"/>
        <v>0</v>
      </c>
      <c r="E322" s="39"/>
      <c r="F322" s="39"/>
      <c r="G322" s="39"/>
      <c r="H322" s="45"/>
    </row>
    <row r="323" spans="1:8" ht="12" customHeight="1" thickBot="1" x14ac:dyDescent="0.25">
      <c r="A323" s="58" t="s">
        <v>74</v>
      </c>
      <c r="B323" s="59"/>
      <c r="C323" s="56">
        <f t="shared" si="96"/>
        <v>0</v>
      </c>
      <c r="D323" s="56">
        <f t="shared" si="96"/>
        <v>0</v>
      </c>
      <c r="E323" s="46"/>
      <c r="F323" s="46"/>
      <c r="G323" s="46"/>
      <c r="H323" s="47"/>
    </row>
    <row r="324" spans="1:8" ht="11.65" customHeight="1" x14ac:dyDescent="0.2">
      <c r="A324" s="68" t="s">
        <v>7</v>
      </c>
      <c r="B324" s="69"/>
      <c r="C324" s="32">
        <f>C325+C326+C327+C328+C329+C330</f>
        <v>0</v>
      </c>
      <c r="D324" s="32">
        <f t="shared" ref="D324" si="97">D325+D326+D327+D328+D329+D330</f>
        <v>0</v>
      </c>
      <c r="E324" s="42"/>
      <c r="F324" s="42"/>
      <c r="G324" s="42"/>
      <c r="H324" s="54"/>
    </row>
    <row r="325" spans="1:8" ht="11.65" customHeight="1" x14ac:dyDescent="0.2">
      <c r="A325" s="64" t="s">
        <v>2</v>
      </c>
      <c r="B325" s="65"/>
      <c r="C325" s="33">
        <f t="shared" ref="C325:D326" si="98">C225</f>
        <v>0</v>
      </c>
      <c r="D325" s="33">
        <f t="shared" si="98"/>
        <v>0</v>
      </c>
      <c r="E325" s="39"/>
      <c r="F325" s="39"/>
      <c r="G325" s="39"/>
      <c r="H325" s="45"/>
    </row>
    <row r="326" spans="1:8" ht="11.65" customHeight="1" x14ac:dyDescent="0.2">
      <c r="A326" s="64" t="s">
        <v>4</v>
      </c>
      <c r="B326" s="65"/>
      <c r="C326" s="33">
        <f>C226</f>
        <v>0</v>
      </c>
      <c r="D326" s="33">
        <f t="shared" si="98"/>
        <v>0</v>
      </c>
      <c r="E326" s="39"/>
      <c r="F326" s="39"/>
      <c r="G326" s="39"/>
      <c r="H326" s="45"/>
    </row>
    <row r="327" spans="1:8" ht="11.65" customHeight="1" x14ac:dyDescent="0.2">
      <c r="A327" s="64" t="s">
        <v>5</v>
      </c>
      <c r="B327" s="65"/>
      <c r="C327" s="33">
        <f t="shared" ref="C327:D330" si="99">C227</f>
        <v>0</v>
      </c>
      <c r="D327" s="33">
        <f t="shared" si="99"/>
        <v>0</v>
      </c>
      <c r="E327" s="39"/>
      <c r="F327" s="39"/>
      <c r="G327" s="39"/>
      <c r="H327" s="45"/>
    </row>
    <row r="328" spans="1:8" ht="11.65" customHeight="1" x14ac:dyDescent="0.2">
      <c r="A328" s="64" t="s">
        <v>6</v>
      </c>
      <c r="B328" s="65"/>
      <c r="C328" s="33">
        <f t="shared" si="99"/>
        <v>0</v>
      </c>
      <c r="D328" s="33">
        <f t="shared" si="99"/>
        <v>0</v>
      </c>
      <c r="E328" s="39"/>
      <c r="F328" s="39"/>
      <c r="G328" s="39"/>
      <c r="H328" s="45"/>
    </row>
    <row r="329" spans="1:8" ht="12" customHeight="1" x14ac:dyDescent="0.2">
      <c r="A329" s="66" t="s">
        <v>73</v>
      </c>
      <c r="B329" s="67"/>
      <c r="C329" s="33">
        <f t="shared" si="99"/>
        <v>0</v>
      </c>
      <c r="D329" s="33">
        <f t="shared" si="99"/>
        <v>0</v>
      </c>
      <c r="E329" s="39"/>
      <c r="F329" s="39"/>
      <c r="G329" s="39"/>
      <c r="H329" s="45"/>
    </row>
    <row r="330" spans="1:8" ht="12" customHeight="1" thickBot="1" x14ac:dyDescent="0.25">
      <c r="A330" s="60" t="s">
        <v>74</v>
      </c>
      <c r="B330" s="61"/>
      <c r="C330" s="50">
        <f t="shared" si="99"/>
        <v>0</v>
      </c>
      <c r="D330" s="50">
        <f t="shared" si="99"/>
        <v>0</v>
      </c>
      <c r="E330" s="41"/>
      <c r="F330" s="41"/>
      <c r="G330" s="41"/>
      <c r="H330" s="55"/>
    </row>
    <row r="331" spans="1:8" ht="11.65" customHeight="1" x14ac:dyDescent="0.2">
      <c r="A331" s="62" t="s">
        <v>7</v>
      </c>
      <c r="B331" s="63"/>
      <c r="C331" s="34">
        <f>C332+C333+C334+C335+C336+C337</f>
        <v>243</v>
      </c>
      <c r="D331" s="34">
        <f>D332+D333+D334+D335+D336+D337</f>
        <v>243</v>
      </c>
      <c r="E331" s="43"/>
      <c r="F331" s="43"/>
      <c r="G331" s="43"/>
      <c r="H331" s="44"/>
    </row>
    <row r="332" spans="1:8" ht="11.65" customHeight="1" x14ac:dyDescent="0.2">
      <c r="A332" s="64" t="s">
        <v>2</v>
      </c>
      <c r="B332" s="65"/>
      <c r="C332" s="33">
        <f t="shared" ref="C332:D337" si="100">C41</f>
        <v>0</v>
      </c>
      <c r="D332" s="33">
        <f t="shared" si="100"/>
        <v>0</v>
      </c>
      <c r="E332" s="39"/>
      <c r="F332" s="39"/>
      <c r="G332" s="39"/>
      <c r="H332" s="45"/>
    </row>
    <row r="333" spans="1:8" ht="11.65" customHeight="1" x14ac:dyDescent="0.2">
      <c r="A333" s="64" t="s">
        <v>4</v>
      </c>
      <c r="B333" s="65"/>
      <c r="C333" s="33">
        <f t="shared" si="100"/>
        <v>243</v>
      </c>
      <c r="D333" s="33">
        <f t="shared" si="100"/>
        <v>243</v>
      </c>
      <c r="E333" s="39"/>
      <c r="F333" s="39"/>
      <c r="G333" s="39"/>
      <c r="H333" s="45"/>
    </row>
    <row r="334" spans="1:8" ht="11.65" customHeight="1" x14ac:dyDescent="0.2">
      <c r="A334" s="64" t="s">
        <v>5</v>
      </c>
      <c r="B334" s="65"/>
      <c r="C334" s="33">
        <f t="shared" si="100"/>
        <v>0</v>
      </c>
      <c r="D334" s="33">
        <f t="shared" si="100"/>
        <v>0</v>
      </c>
      <c r="E334" s="39"/>
      <c r="F334" s="39"/>
      <c r="G334" s="39"/>
      <c r="H334" s="45"/>
    </row>
    <row r="335" spans="1:8" ht="11.65" customHeight="1" x14ac:dyDescent="0.2">
      <c r="A335" s="64" t="s">
        <v>6</v>
      </c>
      <c r="B335" s="65"/>
      <c r="C335" s="33">
        <f t="shared" si="100"/>
        <v>0</v>
      </c>
      <c r="D335" s="33">
        <f t="shared" si="100"/>
        <v>0</v>
      </c>
      <c r="E335" s="39"/>
      <c r="F335" s="39"/>
      <c r="G335" s="39"/>
      <c r="H335" s="45"/>
    </row>
    <row r="336" spans="1:8" ht="12" customHeight="1" x14ac:dyDescent="0.2">
      <c r="A336" s="66" t="s">
        <v>73</v>
      </c>
      <c r="B336" s="67"/>
      <c r="C336" s="33">
        <f t="shared" si="100"/>
        <v>0</v>
      </c>
      <c r="D336" s="33">
        <f t="shared" si="100"/>
        <v>0</v>
      </c>
      <c r="E336" s="39"/>
      <c r="F336" s="39"/>
      <c r="G336" s="39"/>
      <c r="H336" s="45"/>
    </row>
    <row r="337" spans="1:8" ht="12" customHeight="1" thickBot="1" x14ac:dyDescent="0.25">
      <c r="A337" s="58" t="s">
        <v>74</v>
      </c>
      <c r="B337" s="59"/>
      <c r="C337" s="35">
        <f t="shared" si="100"/>
        <v>0</v>
      </c>
      <c r="D337" s="35">
        <f t="shared" si="100"/>
        <v>0</v>
      </c>
      <c r="E337" s="46"/>
      <c r="F337" s="46"/>
      <c r="G337" s="46"/>
      <c r="H337" s="47"/>
    </row>
    <row r="338" spans="1:8" ht="11.65" customHeight="1" x14ac:dyDescent="0.2"/>
    <row r="339" spans="1:8" ht="11.65" customHeight="1" x14ac:dyDescent="0.2"/>
    <row r="340" spans="1:8" ht="11.65" customHeight="1" x14ac:dyDescent="0.2"/>
    <row r="341" spans="1:8" ht="11.65" customHeight="1" x14ac:dyDescent="0.2"/>
    <row r="342" spans="1:8" ht="11.65" customHeight="1" x14ac:dyDescent="0.2"/>
    <row r="343" spans="1:8" ht="12" customHeight="1" x14ac:dyDescent="0.2"/>
    <row r="344" spans="1:8" ht="12" customHeight="1" x14ac:dyDescent="0.2"/>
    <row r="345" spans="1:8" ht="11.65" customHeight="1" x14ac:dyDescent="0.2"/>
    <row r="346" spans="1:8" ht="11.65" customHeight="1" x14ac:dyDescent="0.2"/>
    <row r="347" spans="1:8" ht="11.65" customHeight="1" x14ac:dyDescent="0.2"/>
    <row r="348" spans="1:8" ht="11.65" customHeight="1" x14ac:dyDescent="0.2"/>
    <row r="349" spans="1:8" ht="11.65" customHeight="1" x14ac:dyDescent="0.2"/>
    <row r="350" spans="1:8" ht="12" customHeight="1" x14ac:dyDescent="0.2"/>
  </sheetData>
  <mergeCells count="351">
    <mergeCell ref="B199:H199"/>
    <mergeCell ref="B207:H207"/>
    <mergeCell ref="B31:H31"/>
    <mergeCell ref="B39:H39"/>
    <mergeCell ref="B47:H47"/>
    <mergeCell ref="B71:H71"/>
    <mergeCell ref="B63:H63"/>
    <mergeCell ref="B79:H79"/>
    <mergeCell ref="B87:H87"/>
    <mergeCell ref="B95:H95"/>
    <mergeCell ref="B103:H103"/>
    <mergeCell ref="A62:B62"/>
    <mergeCell ref="A66:B66"/>
    <mergeCell ref="A67:B67"/>
    <mergeCell ref="A68:B68"/>
    <mergeCell ref="A69:B69"/>
    <mergeCell ref="A70:B70"/>
    <mergeCell ref="A57:B57"/>
    <mergeCell ref="A58:B58"/>
    <mergeCell ref="A59:B59"/>
    <mergeCell ref="A60:B60"/>
    <mergeCell ref="A61:B61"/>
    <mergeCell ref="A97:B97"/>
    <mergeCell ref="A98:B98"/>
    <mergeCell ref="A1:H1"/>
    <mergeCell ref="B55:H55"/>
    <mergeCell ref="I105:K105"/>
    <mergeCell ref="B135:H135"/>
    <mergeCell ref="B143:H143"/>
    <mergeCell ref="B151:H151"/>
    <mergeCell ref="B159:H159"/>
    <mergeCell ref="B167:H167"/>
    <mergeCell ref="B175:H175"/>
    <mergeCell ref="E3:F3"/>
    <mergeCell ref="E4:E5"/>
    <mergeCell ref="F4:F5"/>
    <mergeCell ref="G3:H3"/>
    <mergeCell ref="G4:G5"/>
    <mergeCell ref="H4:H5"/>
    <mergeCell ref="B7:H7"/>
    <mergeCell ref="B15:H15"/>
    <mergeCell ref="B23:H23"/>
    <mergeCell ref="A19:B19"/>
    <mergeCell ref="A20:B20"/>
    <mergeCell ref="A21:B21"/>
    <mergeCell ref="A22:B22"/>
    <mergeCell ref="C3:D3"/>
    <mergeCell ref="C4:C5"/>
    <mergeCell ref="D4:D5"/>
    <mergeCell ref="A8:B8"/>
    <mergeCell ref="A16:B16"/>
    <mergeCell ref="A17:B17"/>
    <mergeCell ref="A18:B18"/>
    <mergeCell ref="A9:B9"/>
    <mergeCell ref="A10:B10"/>
    <mergeCell ref="A11:B11"/>
    <mergeCell ref="A12:B12"/>
    <mergeCell ref="A13:B13"/>
    <mergeCell ref="A14:B14"/>
    <mergeCell ref="A24:B24"/>
    <mergeCell ref="A48:B48"/>
    <mergeCell ref="A32:B32"/>
    <mergeCell ref="A30:B30"/>
    <mergeCell ref="A33:B33"/>
    <mergeCell ref="A34:B34"/>
    <mergeCell ref="A37:B37"/>
    <mergeCell ref="A38:B38"/>
    <mergeCell ref="A3:A5"/>
    <mergeCell ref="B3:B5"/>
    <mergeCell ref="A25:B25"/>
    <mergeCell ref="A26:B26"/>
    <mergeCell ref="A27:B27"/>
    <mergeCell ref="A28:B28"/>
    <mergeCell ref="A29:B29"/>
    <mergeCell ref="A35:B35"/>
    <mergeCell ref="A36:B36"/>
    <mergeCell ref="A43:B43"/>
    <mergeCell ref="A44:B44"/>
    <mergeCell ref="A45:B45"/>
    <mergeCell ref="A46:B46"/>
    <mergeCell ref="A40:B40"/>
    <mergeCell ref="A41:B41"/>
    <mergeCell ref="A42:B42"/>
    <mergeCell ref="A91:B91"/>
    <mergeCell ref="A56:B56"/>
    <mergeCell ref="A49:B49"/>
    <mergeCell ref="A50:B50"/>
    <mergeCell ref="A51:B51"/>
    <mergeCell ref="A52:B52"/>
    <mergeCell ref="A53:B53"/>
    <mergeCell ref="A54:B54"/>
    <mergeCell ref="A64:B64"/>
    <mergeCell ref="A65:B65"/>
    <mergeCell ref="A82:B82"/>
    <mergeCell ref="A83:B83"/>
    <mergeCell ref="A84:B84"/>
    <mergeCell ref="A75:B75"/>
    <mergeCell ref="A76:B76"/>
    <mergeCell ref="A77:B77"/>
    <mergeCell ref="A72:B72"/>
    <mergeCell ref="A73:B73"/>
    <mergeCell ref="A74:B74"/>
    <mergeCell ref="A78:B78"/>
    <mergeCell ref="A80:B80"/>
    <mergeCell ref="A81:B81"/>
    <mergeCell ref="A88:B88"/>
    <mergeCell ref="A89:B89"/>
    <mergeCell ref="A112:B112"/>
    <mergeCell ref="A113:B113"/>
    <mergeCell ref="B111:H111"/>
    <mergeCell ref="A124:B124"/>
    <mergeCell ref="A125:B125"/>
    <mergeCell ref="A126:B126"/>
    <mergeCell ref="A120:B120"/>
    <mergeCell ref="A121:B121"/>
    <mergeCell ref="A122:B122"/>
    <mergeCell ref="A123:B123"/>
    <mergeCell ref="A181:B181"/>
    <mergeCell ref="A182:B182"/>
    <mergeCell ref="A184:B184"/>
    <mergeCell ref="A185:B185"/>
    <mergeCell ref="A186:B186"/>
    <mergeCell ref="A169:B169"/>
    <mergeCell ref="A170:B170"/>
    <mergeCell ref="A168:B168"/>
    <mergeCell ref="A172:B172"/>
    <mergeCell ref="A180:B180"/>
    <mergeCell ref="A179:B179"/>
    <mergeCell ref="A177:B177"/>
    <mergeCell ref="A178:B178"/>
    <mergeCell ref="A176:B176"/>
    <mergeCell ref="B183:H183"/>
    <mergeCell ref="A206:B206"/>
    <mergeCell ref="A208:B208"/>
    <mergeCell ref="A209:B209"/>
    <mergeCell ref="A202:B202"/>
    <mergeCell ref="A203:B203"/>
    <mergeCell ref="A201:B201"/>
    <mergeCell ref="A236:B236"/>
    <mergeCell ref="A237:B237"/>
    <mergeCell ref="A212:B212"/>
    <mergeCell ref="A213:B213"/>
    <mergeCell ref="A214:B214"/>
    <mergeCell ref="A218:B218"/>
    <mergeCell ref="A219:B219"/>
    <mergeCell ref="A220:B220"/>
    <mergeCell ref="A221:B221"/>
    <mergeCell ref="A222:B222"/>
    <mergeCell ref="A216:B216"/>
    <mergeCell ref="A217:B217"/>
    <mergeCell ref="B215:H215"/>
    <mergeCell ref="B223:H223"/>
    <mergeCell ref="A226:B226"/>
    <mergeCell ref="A227:B227"/>
    <mergeCell ref="A228:B228"/>
    <mergeCell ref="A229:B229"/>
    <mergeCell ref="A248:B248"/>
    <mergeCell ref="A249:B249"/>
    <mergeCell ref="A250:B250"/>
    <mergeCell ref="A256:B256"/>
    <mergeCell ref="A257:B257"/>
    <mergeCell ref="B255:H255"/>
    <mergeCell ref="A238:B238"/>
    <mergeCell ref="A240:B240"/>
    <mergeCell ref="A241:B241"/>
    <mergeCell ref="A242:B242"/>
    <mergeCell ref="A251:B251"/>
    <mergeCell ref="B239:H239"/>
    <mergeCell ref="B247:H247"/>
    <mergeCell ref="A246:B246"/>
    <mergeCell ref="A258:B258"/>
    <mergeCell ref="A259:B259"/>
    <mergeCell ref="A260:B260"/>
    <mergeCell ref="A261:B261"/>
    <mergeCell ref="A262:B262"/>
    <mergeCell ref="A263:B263"/>
    <mergeCell ref="A252:B252"/>
    <mergeCell ref="A253:B253"/>
    <mergeCell ref="A254:B254"/>
    <mergeCell ref="G264:H264"/>
    <mergeCell ref="C265:C266"/>
    <mergeCell ref="D265:D266"/>
    <mergeCell ref="E265:E266"/>
    <mergeCell ref="A272:B272"/>
    <mergeCell ref="A273:B273"/>
    <mergeCell ref="A274:B274"/>
    <mergeCell ref="A275:B275"/>
    <mergeCell ref="A276:B276"/>
    <mergeCell ref="A268:B268"/>
    <mergeCell ref="A269:B269"/>
    <mergeCell ref="A270:B270"/>
    <mergeCell ref="A271:B271"/>
    <mergeCell ref="A264:A266"/>
    <mergeCell ref="B264:B266"/>
    <mergeCell ref="C264:D264"/>
    <mergeCell ref="E264:F264"/>
    <mergeCell ref="F265:F266"/>
    <mergeCell ref="G265:G266"/>
    <mergeCell ref="H265:H266"/>
    <mergeCell ref="A277:B277"/>
    <mergeCell ref="A278:B278"/>
    <mergeCell ref="A279:B279"/>
    <mergeCell ref="A280:B280"/>
    <mergeCell ref="A281:B281"/>
    <mergeCell ref="A282:B282"/>
    <mergeCell ref="A283:B283"/>
    <mergeCell ref="A304:B304"/>
    <mergeCell ref="A305:B305"/>
    <mergeCell ref="A288:B288"/>
    <mergeCell ref="A289:B289"/>
    <mergeCell ref="A290:B290"/>
    <mergeCell ref="A291:B291"/>
    <mergeCell ref="A292:B292"/>
    <mergeCell ref="A293:B293"/>
    <mergeCell ref="A294:B294"/>
    <mergeCell ref="A287:B287"/>
    <mergeCell ref="A284:B284"/>
    <mergeCell ref="A285:B285"/>
    <mergeCell ref="A286:B286"/>
    <mergeCell ref="A306:B306"/>
    <mergeCell ref="A307:B307"/>
    <mergeCell ref="A308:B308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16:B316"/>
    <mergeCell ref="A317:B317"/>
    <mergeCell ref="A318:B318"/>
    <mergeCell ref="A319:B319"/>
    <mergeCell ref="A320:B320"/>
    <mergeCell ref="A321:B321"/>
    <mergeCell ref="A322:B322"/>
    <mergeCell ref="A309:B309"/>
    <mergeCell ref="A310:B310"/>
    <mergeCell ref="A311:B311"/>
    <mergeCell ref="A312:B312"/>
    <mergeCell ref="A313:B313"/>
    <mergeCell ref="A314:B314"/>
    <mergeCell ref="A315:B315"/>
    <mergeCell ref="A90:B90"/>
    <mergeCell ref="A85:B85"/>
    <mergeCell ref="A86:B86"/>
    <mergeCell ref="A116:B116"/>
    <mergeCell ref="A117:B117"/>
    <mergeCell ref="A118:B118"/>
    <mergeCell ref="A114:B114"/>
    <mergeCell ref="A115:B115"/>
    <mergeCell ref="B119:H119"/>
    <mergeCell ref="A104:B104"/>
    <mergeCell ref="A105:B105"/>
    <mergeCell ref="A106:B106"/>
    <mergeCell ref="A107:B107"/>
    <mergeCell ref="A109:B109"/>
    <mergeCell ref="A110:B110"/>
    <mergeCell ref="A99:B99"/>
    <mergeCell ref="A100:B100"/>
    <mergeCell ref="A92:B92"/>
    <mergeCell ref="A93:B93"/>
    <mergeCell ref="A94:B94"/>
    <mergeCell ref="A101:B101"/>
    <mergeCell ref="A102:B102"/>
    <mergeCell ref="A108:B108"/>
    <mergeCell ref="A96:B96"/>
    <mergeCell ref="B127:H127"/>
    <mergeCell ref="A131:B131"/>
    <mergeCell ref="A132:B132"/>
    <mergeCell ref="A133:B133"/>
    <mergeCell ref="A134:B134"/>
    <mergeCell ref="A128:B128"/>
    <mergeCell ref="A129:B129"/>
    <mergeCell ref="A130:B130"/>
    <mergeCell ref="A139:B139"/>
    <mergeCell ref="A140:B140"/>
    <mergeCell ref="A148:B148"/>
    <mergeCell ref="A149:B149"/>
    <mergeCell ref="A150:B150"/>
    <mergeCell ref="A141:B141"/>
    <mergeCell ref="A142:B142"/>
    <mergeCell ref="A144:B144"/>
    <mergeCell ref="A136:B136"/>
    <mergeCell ref="A137:B137"/>
    <mergeCell ref="A138:B138"/>
    <mergeCell ref="A145:B145"/>
    <mergeCell ref="A146:B146"/>
    <mergeCell ref="A147:B147"/>
    <mergeCell ref="A155:B155"/>
    <mergeCell ref="A162:B162"/>
    <mergeCell ref="A163:B163"/>
    <mergeCell ref="A156:B156"/>
    <mergeCell ref="A157:B157"/>
    <mergeCell ref="A158:B158"/>
    <mergeCell ref="A152:B152"/>
    <mergeCell ref="A153:B153"/>
    <mergeCell ref="A154:B154"/>
    <mergeCell ref="A161:B161"/>
    <mergeCell ref="A164:B164"/>
    <mergeCell ref="A165:B165"/>
    <mergeCell ref="A166:B166"/>
    <mergeCell ref="A171:B171"/>
    <mergeCell ref="A160:B160"/>
    <mergeCell ref="A173:B173"/>
    <mergeCell ref="A174:B174"/>
    <mergeCell ref="A210:B210"/>
    <mergeCell ref="A211:B211"/>
    <mergeCell ref="A187:B187"/>
    <mergeCell ref="A188:B188"/>
    <mergeCell ref="A189:B189"/>
    <mergeCell ref="A190:B190"/>
    <mergeCell ref="A200:B200"/>
    <mergeCell ref="A204:B204"/>
    <mergeCell ref="B191:H191"/>
    <mergeCell ref="A192:B192"/>
    <mergeCell ref="A193:B193"/>
    <mergeCell ref="A194:B194"/>
    <mergeCell ref="A195:B195"/>
    <mergeCell ref="A196:B196"/>
    <mergeCell ref="A197:B197"/>
    <mergeCell ref="A198:B198"/>
    <mergeCell ref="A205:B205"/>
    <mergeCell ref="A230:B230"/>
    <mergeCell ref="A224:B224"/>
    <mergeCell ref="A225:B225"/>
    <mergeCell ref="A234:B234"/>
    <mergeCell ref="A235:B235"/>
    <mergeCell ref="A243:B243"/>
    <mergeCell ref="A244:B244"/>
    <mergeCell ref="A245:B245"/>
    <mergeCell ref="A232:B232"/>
    <mergeCell ref="A233:B233"/>
    <mergeCell ref="B231:H231"/>
    <mergeCell ref="A337:B337"/>
    <mergeCell ref="A330:B330"/>
    <mergeCell ref="A331:B331"/>
    <mergeCell ref="A332:B332"/>
    <mergeCell ref="A333:B333"/>
    <mergeCell ref="A334:B334"/>
    <mergeCell ref="A335:B335"/>
    <mergeCell ref="A336:B336"/>
    <mergeCell ref="A323:B323"/>
    <mergeCell ref="A324:B324"/>
    <mergeCell ref="A325:B325"/>
    <mergeCell ref="A326:B326"/>
    <mergeCell ref="A327:B327"/>
    <mergeCell ref="A328:B328"/>
    <mergeCell ref="A329:B329"/>
  </mergeCells>
  <pageMargins left="1.1811023622047245" right="0.39370078740157483" top="0.39370078740157483" bottom="0.19685039370078741" header="0" footer="0"/>
  <pageSetup paperSize="9" scale="77" fitToHeight="0" orientation="landscape" r:id="rId1"/>
  <rowBreaks count="5" manualBreakCount="5">
    <brk id="46" max="7" man="1"/>
    <brk id="86" max="7" man="1"/>
    <brk id="126" max="7" man="1"/>
    <brk id="166" max="7" man="1"/>
    <brk id="214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"/>
  <sheetViews>
    <sheetView view="pageBreakPreview" zoomScale="60" zoomScaleNormal="100" workbookViewId="0">
      <selection activeCell="F23" sqref="F23"/>
    </sheetView>
  </sheetViews>
  <sheetFormatPr defaultColWidth="9.28515625" defaultRowHeight="15" x14ac:dyDescent="0.25"/>
  <cols>
    <col min="1" max="1" width="22.7109375" style="2" customWidth="1"/>
    <col min="2" max="2" width="21.28515625" style="2" customWidth="1"/>
    <col min="3" max="3" width="25.42578125" style="2" customWidth="1"/>
    <col min="4" max="4" width="12" style="2" customWidth="1"/>
    <col min="5" max="5" width="11.28515625" style="2" customWidth="1"/>
    <col min="6" max="6" width="15.7109375" style="2" customWidth="1"/>
    <col min="7" max="7" width="13.28515625" style="2" customWidth="1"/>
    <col min="8" max="8" width="12.7109375" style="2" customWidth="1"/>
    <col min="9" max="9" width="16.7109375" style="2" customWidth="1"/>
    <col min="10" max="10" width="13.7109375" style="2" customWidth="1"/>
    <col min="11" max="11" width="12.28515625" style="2" customWidth="1"/>
    <col min="12" max="12" width="21.28515625" style="2" customWidth="1"/>
    <col min="13" max="16384" width="9.28515625" style="2"/>
  </cols>
  <sheetData>
    <row r="1" spans="1:20" ht="27.75" customHeight="1" x14ac:dyDescent="0.25">
      <c r="A1" s="1"/>
      <c r="B1" s="1"/>
      <c r="C1" s="109"/>
      <c r="D1" s="109"/>
      <c r="E1" s="109"/>
      <c r="F1" s="109"/>
      <c r="G1" s="109"/>
      <c r="H1" s="109"/>
      <c r="I1" s="109"/>
      <c r="J1" s="109"/>
      <c r="K1" s="1"/>
      <c r="L1" s="4" t="s">
        <v>21</v>
      </c>
      <c r="M1" s="3"/>
      <c r="N1" s="3"/>
      <c r="O1" s="3"/>
      <c r="P1" s="3"/>
      <c r="Q1" s="3"/>
      <c r="R1" s="3"/>
      <c r="S1" s="3"/>
      <c r="T1" s="3"/>
    </row>
    <row r="2" spans="1:20" ht="32.25" customHeight="1" x14ac:dyDescent="0.25">
      <c r="A2" s="1"/>
      <c r="B2" s="110" t="s">
        <v>20</v>
      </c>
      <c r="C2" s="110"/>
      <c r="D2" s="110"/>
      <c r="E2" s="110"/>
      <c r="F2" s="110"/>
      <c r="G2" s="110"/>
      <c r="H2" s="110"/>
      <c r="I2" s="110"/>
      <c r="J2" s="110"/>
      <c r="K2" s="1"/>
      <c r="L2" s="1"/>
      <c r="M2" s="1"/>
      <c r="N2" s="1"/>
      <c r="O2" s="1"/>
      <c r="P2" s="1"/>
    </row>
    <row r="3" spans="1:20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M3" s="1"/>
      <c r="N3" s="1"/>
      <c r="O3" s="1"/>
      <c r="P3" s="1"/>
    </row>
    <row r="4" spans="1:20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20" ht="90" x14ac:dyDescent="0.25">
      <c r="A5" s="17" t="s">
        <v>10</v>
      </c>
      <c r="B5" s="18" t="s">
        <v>17</v>
      </c>
      <c r="C5" s="18" t="s">
        <v>18</v>
      </c>
      <c r="D5" s="18" t="s">
        <v>14</v>
      </c>
      <c r="E5" s="18" t="s">
        <v>15</v>
      </c>
      <c r="F5" s="18" t="s">
        <v>16</v>
      </c>
      <c r="G5" s="18" t="s">
        <v>19</v>
      </c>
      <c r="H5" s="18" t="s">
        <v>22</v>
      </c>
      <c r="I5" s="18" t="s">
        <v>23</v>
      </c>
      <c r="J5" s="18" t="s">
        <v>8</v>
      </c>
      <c r="K5" s="18" t="s">
        <v>24</v>
      </c>
      <c r="L5" s="19" t="s">
        <v>25</v>
      </c>
      <c r="M5" s="1"/>
      <c r="N5" s="1"/>
      <c r="O5" s="1"/>
      <c r="P5" s="1"/>
    </row>
    <row r="6" spans="1:20" x14ac:dyDescent="0.25">
      <c r="A6" s="14" t="s">
        <v>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6"/>
      <c r="M6" s="1"/>
      <c r="N6" s="1"/>
      <c r="O6" s="1"/>
      <c r="P6" s="1"/>
    </row>
    <row r="7" spans="1:20" x14ac:dyDescent="0.25">
      <c r="A7" s="5" t="s">
        <v>11</v>
      </c>
      <c r="B7" s="6"/>
      <c r="C7" s="6"/>
      <c r="D7" s="6"/>
      <c r="E7" s="6"/>
      <c r="F7" s="6"/>
      <c r="G7" s="6"/>
      <c r="H7" s="6"/>
      <c r="I7" s="6"/>
      <c r="J7" s="6"/>
      <c r="K7" s="6"/>
      <c r="L7" s="7"/>
      <c r="M7" s="1"/>
      <c r="N7" s="1"/>
      <c r="O7" s="1"/>
      <c r="P7" s="1"/>
    </row>
    <row r="8" spans="1:20" x14ac:dyDescent="0.25">
      <c r="A8" s="5" t="s">
        <v>12</v>
      </c>
      <c r="B8" s="6"/>
      <c r="C8" s="6"/>
      <c r="D8" s="6"/>
      <c r="E8" s="6"/>
      <c r="F8" s="6"/>
      <c r="G8" s="6"/>
      <c r="H8" s="6"/>
      <c r="I8" s="6"/>
      <c r="J8" s="6"/>
      <c r="K8" s="6"/>
      <c r="L8" s="7"/>
      <c r="M8" s="1"/>
      <c r="N8" s="1"/>
      <c r="O8" s="1"/>
      <c r="P8" s="1"/>
    </row>
    <row r="9" spans="1:20" x14ac:dyDescent="0.25">
      <c r="A9" s="5" t="s">
        <v>9</v>
      </c>
      <c r="B9" s="6"/>
      <c r="C9" s="6"/>
      <c r="D9" s="6"/>
      <c r="E9" s="6"/>
      <c r="F9" s="6"/>
      <c r="G9" s="6"/>
      <c r="H9" s="6"/>
      <c r="I9" s="6"/>
      <c r="J9" s="6"/>
      <c r="K9" s="6"/>
      <c r="L9" s="7"/>
      <c r="M9" s="1"/>
      <c r="N9" s="1"/>
      <c r="O9" s="1"/>
      <c r="P9" s="1"/>
    </row>
    <row r="10" spans="1:20" x14ac:dyDescent="0.25">
      <c r="A10" s="5" t="s">
        <v>3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7"/>
      <c r="M10" s="1"/>
      <c r="N10" s="1"/>
      <c r="O10" s="1"/>
      <c r="P10" s="1"/>
    </row>
    <row r="11" spans="1:20" x14ac:dyDescent="0.25">
      <c r="A11" s="5" t="s">
        <v>13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7"/>
      <c r="M11" s="1"/>
      <c r="N11" s="1"/>
      <c r="O11" s="1"/>
      <c r="P11" s="1"/>
    </row>
    <row r="12" spans="1:20" x14ac:dyDescent="0.2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10"/>
      <c r="M12" s="1"/>
      <c r="N12" s="1"/>
      <c r="O12" s="1"/>
      <c r="P12" s="1"/>
    </row>
    <row r="13" spans="1:20" x14ac:dyDescent="0.2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3"/>
      <c r="M13" s="1"/>
      <c r="N13" s="1"/>
      <c r="O13" s="1"/>
      <c r="P13" s="1"/>
    </row>
    <row r="14" spans="1:2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2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2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</sheetData>
  <mergeCells count="2">
    <mergeCell ref="C1:J1"/>
    <mergeCell ref="B2:J2"/>
  </mergeCells>
  <pageMargins left="0.25" right="0.25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10 форма </vt:lpstr>
      <vt:lpstr>15 внебюджет</vt:lpstr>
      <vt:lpstr>'10 форма '!Заголовки_для_печати</vt:lpstr>
      <vt:lpstr>'10 форма '!Область_печати</vt:lpstr>
    </vt:vector>
  </TitlesOfParts>
  <Company>КонсультантПлюс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Гофман Лариса Владимировна</cp:lastModifiedBy>
  <cp:lastPrinted>2018-10-18T02:58:27Z</cp:lastPrinted>
  <dcterms:created xsi:type="dcterms:W3CDTF">2011-03-10T10:26:24Z</dcterms:created>
  <dcterms:modified xsi:type="dcterms:W3CDTF">2019-03-01T02:40:14Z</dcterms:modified>
</cp:coreProperties>
</file>