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9435" firstSheet="13" activeTab="13"/>
  </bookViews>
  <sheets>
    <sheet name="3" sheetId="1" state="hidden" r:id="rId1"/>
    <sheet name="4" sheetId="2" state="hidden" r:id="rId2"/>
    <sheet name="6" sheetId="3" state="hidden" r:id="rId3"/>
    <sheet name="7" sheetId="4" state="hidden" r:id="rId4"/>
    <sheet name="8" sheetId="5" state="hidden" r:id="rId5"/>
    <sheet name="9" sheetId="6" state="hidden" r:id="rId6"/>
    <sheet name="10" sheetId="7" state="hidden" r:id="rId7"/>
    <sheet name="11" sheetId="8" state="hidden" r:id="rId8"/>
    <sheet name="12" sheetId="9" state="hidden" r:id="rId9"/>
    <sheet name="13" sheetId="10" state="hidden" r:id="rId10"/>
    <sheet name="14" sheetId="11" state="hidden" r:id="rId11"/>
    <sheet name="15" sheetId="12" state="hidden" r:id="rId12"/>
    <sheet name="15 внебюджет" sheetId="13" state="hidden" r:id="rId13"/>
    <sheet name="прил 3" sheetId="14" r:id="rId14"/>
  </sheets>
  <definedNames>
    <definedName name="_xlnm.Print_Titles" localSheetId="13">'прил 3'!$5:$7</definedName>
    <definedName name="_xlnm.Print_Area" localSheetId="6">'10'!$A$1:$J$54</definedName>
    <definedName name="_xlnm.Print_Area" localSheetId="9">'13'!$A$1:$J$16</definedName>
    <definedName name="_xlnm.Print_Area" localSheetId="10">'14'!$A$1:$G$16</definedName>
    <definedName name="_xlnm.Print_Area" localSheetId="11">'15'!$A$1:$I$30</definedName>
    <definedName name="_xlnm.Print_Area" localSheetId="0">'3'!$A$1:$G$19</definedName>
    <definedName name="_xlnm.Print_Area" localSheetId="1">'4'!$A$1:$E$15</definedName>
    <definedName name="_xlnm.Print_Area" localSheetId="2">'6'!$A$1:$D$20</definedName>
    <definedName name="_xlnm.Print_Area" localSheetId="3">'7'!$A$1:$K$47</definedName>
    <definedName name="_xlnm.Print_Area" localSheetId="4">'8'!$A$1:$AE$34</definedName>
    <definedName name="_xlnm.Print_Area" localSheetId="5">'9'!$A$1:$D$19</definedName>
    <definedName name="_xlnm.Print_Area" localSheetId="13">'прил 3'!$A$1:$Q$106</definedName>
  </definedNames>
  <calcPr fullCalcOnLoad="1"/>
</workbook>
</file>

<file path=xl/sharedStrings.xml><?xml version="1.0" encoding="utf-8"?>
<sst xmlns="http://schemas.openxmlformats.org/spreadsheetml/2006/main" count="718" uniqueCount="332">
  <si>
    <t>812</t>
  </si>
  <si>
    <t>0501</t>
  </si>
  <si>
    <t>3.</t>
  </si>
  <si>
    <t>4.</t>
  </si>
  <si>
    <t>5.</t>
  </si>
  <si>
    <t>6.</t>
  </si>
  <si>
    <t>7.</t>
  </si>
  <si>
    <t>8.</t>
  </si>
  <si>
    <t>3.2.</t>
  </si>
  <si>
    <t>9.1.</t>
  </si>
  <si>
    <t>9.2.</t>
  </si>
  <si>
    <t xml:space="preserve"> - </t>
  </si>
  <si>
    <t>21 3 4006</t>
  </si>
  <si>
    <t>21 3 4007</t>
  </si>
  <si>
    <t>851</t>
  </si>
  <si>
    <t>0104</t>
  </si>
  <si>
    <t>21 9 1001</t>
  </si>
  <si>
    <t>100</t>
  </si>
  <si>
    <t>0113</t>
  </si>
  <si>
    <t>0412</t>
  </si>
  <si>
    <t>21 9 1014</t>
  </si>
  <si>
    <t>9.3.</t>
  </si>
  <si>
    <t>9.4.</t>
  </si>
  <si>
    <t>всего по  КБК 3, в том числе:</t>
  </si>
  <si>
    <t>всего по КБК 4, в том числе:</t>
  </si>
  <si>
    <t>9.5.</t>
  </si>
  <si>
    <t>9.6.</t>
  </si>
  <si>
    <t>всего по  КБК 5, в том числе:</t>
  </si>
  <si>
    <t>всего по КБК 6, в том числе:</t>
  </si>
  <si>
    <t>200</t>
  </si>
  <si>
    <t>800</t>
  </si>
  <si>
    <t>1202</t>
  </si>
  <si>
    <r>
      <t xml:space="preserve">Наименование программы: </t>
    </r>
    <r>
      <rPr>
        <b/>
        <sz val="11"/>
        <rFont val="Times New Roman"/>
        <family val="1"/>
      </rPr>
      <t>"Социальное и экономическое развитие территории с особым статусом "Корякский округ" на период 2014-2018 годы"</t>
    </r>
  </si>
  <si>
    <t>Подпрограмма 3</t>
  </si>
  <si>
    <t>Подпрограмма 1 "Развитие транспортной системы Корякского округа" - всего, в том числе:</t>
  </si>
  <si>
    <t>Подпрограмма 2 "Развитие минерально-сырьевого комплекса Корякского округа" - всего, в том числе:</t>
  </si>
  <si>
    <t>3.4.</t>
  </si>
  <si>
    <t>Подпрограммы 4 "Развитие социальной сферы на территории Корякского округа" - всего, в том числе:</t>
  </si>
  <si>
    <t>Подпрограммы 5 "Развитие сельского хозяйства и регулирование рынков сельскохозяйственной продукции, сырья и продовольствия Камчатского на территории Корякского округа" - всего, в том числе:</t>
  </si>
  <si>
    <t>Подпрограммы 6  "Развитие информационных технологий на территории Корякского округа" - всего, в том числе:</t>
  </si>
  <si>
    <t>Подпрограммы 7 "Устойчивое развитие коренных малочисленных народов Севера, Сибири и Дальнего Востока, проживающих на территории Корякского округа" - всего, в том числе:</t>
  </si>
  <si>
    <t>Таблица 7</t>
  </si>
  <si>
    <t>Подпрограмма 3 "Обеспечение доступным и комфортным жильем и коммунальными услугами населения Корякского округа" - всего, в том числе:</t>
  </si>
  <si>
    <t>Подпрограммы 8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Корякского округа" - всего, в том числе:</t>
  </si>
  <si>
    <t>очередной год</t>
  </si>
  <si>
    <t>…</t>
  </si>
  <si>
    <t>Государственная программа</t>
  </si>
  <si>
    <t>1</t>
  </si>
  <si>
    <t>Подпрограмма 1</t>
  </si>
  <si>
    <t>Сведения</t>
  </si>
  <si>
    <t>№
п/п</t>
  </si>
  <si>
    <t>Показатель
(индикатор)
(наименование)</t>
  </si>
  <si>
    <t>ГРБС</t>
  </si>
  <si>
    <t>Х</t>
  </si>
  <si>
    <t>всего</t>
  </si>
  <si>
    <t>Основное мероприятие 1.1</t>
  </si>
  <si>
    <t>юридические лица</t>
  </si>
  <si>
    <t>Таблица 9</t>
  </si>
  <si>
    <t>№</t>
  </si>
  <si>
    <t>срок реализации
(дата)</t>
  </si>
  <si>
    <t>федеральный бюджет</t>
  </si>
  <si>
    <t>1.1</t>
  </si>
  <si>
    <t>Контрольное событие программы 1.1</t>
  </si>
  <si>
    <t>1.2</t>
  </si>
  <si>
    <t>Контрольное событие программы 1.2</t>
  </si>
  <si>
    <t>2</t>
  </si>
  <si>
    <t>Подпрограмма 2</t>
  </si>
  <si>
    <t>2.1</t>
  </si>
  <si>
    <t>Контрольное событие программы 2.1</t>
  </si>
  <si>
    <t>2.2</t>
  </si>
  <si>
    <t>Контрольное событие программы 2.2</t>
  </si>
  <si>
    <t>2.3</t>
  </si>
  <si>
    <t>Контрольное событие программы 2.3</t>
  </si>
  <si>
    <t>КВЦП 1.2</t>
  </si>
  <si>
    <t>Наименование ВЦП, основного мероприятия, мероприятия ФЦП, контрольного события программы</t>
  </si>
  <si>
    <t>Ожидае-мый результат реали-зации мероприя-тия</t>
  </si>
  <si>
    <t>Срок начала реали-зации</t>
  </si>
  <si>
    <t>Срок оконча-ния реализа-ции (дата контроль-ного события)</t>
  </si>
  <si>
    <r>
      <t xml:space="preserve">Код бюд-жетной класси-фика-
ции </t>
    </r>
    <r>
      <rPr>
        <vertAlign val="superscript"/>
        <sz val="7.5"/>
        <rFont val="Times New Roman"/>
        <family val="1"/>
      </rPr>
      <t>2</t>
    </r>
  </si>
  <si>
    <t>Объем ресурсного обеспечения,
тыс. руб.</t>
  </si>
  <si>
    <t>График реализации (месяц/квартал)</t>
  </si>
  <si>
    <t>очередной финансовый год (N), месяц</t>
  </si>
  <si>
    <t>N + 1, квартал</t>
  </si>
  <si>
    <t>N + 2, квартал</t>
  </si>
  <si>
    <t>Подпрограмма 1 (наименование)</t>
  </si>
  <si>
    <t>Основное мероприятие 1</t>
  </si>
  <si>
    <t>1.1.1</t>
  </si>
  <si>
    <t>Мероприятие 1.1.1</t>
  </si>
  <si>
    <t>Мероприятие 1.1.2</t>
  </si>
  <si>
    <t>Контрольное событие программы 1</t>
  </si>
  <si>
    <t>1.2.1</t>
  </si>
  <si>
    <t>Мероприятие 1.2.1</t>
  </si>
  <si>
    <t>Контрольное событие программы 2</t>
  </si>
  <si>
    <t>1.3</t>
  </si>
  <si>
    <t>Мероприятие 1.1</t>
  </si>
  <si>
    <t>Контрольное событие программы 4</t>
  </si>
  <si>
    <t>Контрольное событие программы 5</t>
  </si>
  <si>
    <t>1.1.</t>
  </si>
  <si>
    <t>краевой бюджет</t>
  </si>
  <si>
    <t>местные бюджеты</t>
  </si>
  <si>
    <t>государственные внебюджетные фонды</t>
  </si>
  <si>
    <t>Таблица 10</t>
  </si>
  <si>
    <r>
      <t xml:space="preserve">Наименование иной государственной программы, Ответственный исполнитель </t>
    </r>
    <r>
      <rPr>
        <vertAlign val="superscript"/>
        <sz val="10"/>
        <rFont val="Times New Roman"/>
        <family val="1"/>
      </rPr>
      <t>1</t>
    </r>
  </si>
  <si>
    <r>
      <t xml:space="preserve">Наименование основных мероприятий иной государственной программы, оказывающих влияние на достижение целей
и решение задач государственной программы </t>
    </r>
    <r>
      <rPr>
        <vertAlign val="superscript"/>
        <sz val="10"/>
        <rFont val="Times New Roman"/>
        <family val="1"/>
      </rPr>
      <t>2</t>
    </r>
  </si>
  <si>
    <r>
      <t xml:space="preserve">Наименование подпрограмм государственной программы, на достижение целей и решение задач которых направлена реализация основного мероприятия иной государственной программы </t>
    </r>
    <r>
      <rPr>
        <vertAlign val="superscript"/>
        <sz val="10"/>
        <rFont val="Times New Roman"/>
        <family val="1"/>
      </rPr>
      <t>4</t>
    </r>
  </si>
  <si>
    <t>N</t>
  </si>
  <si>
    <t>Государственная программа 1</t>
  </si>
  <si>
    <t>Основное мероприятие A</t>
  </si>
  <si>
    <t>Основное мероприятие B</t>
  </si>
  <si>
    <t>…n</t>
  </si>
  <si>
    <t>Государственная программа n</t>
  </si>
  <si>
    <t>Основное мероприятие C</t>
  </si>
  <si>
    <t>Основное мероприятие D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</si>
  <si>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графе 2 необходимо указать наименования и ответственных исполнителей всех иных государственных программ, реализация основных мероприятий которых оказывает влияние на достижение целей и решение задач данной государственной программы.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</si>
  <si>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графе 3 указываются наименования основных мероприятий иных государственных программ, которые оказывают влияние на достижение целей и решение задач данной государственной программы.</t>
    </r>
  </si>
  <si>
    <t>Таблица 12</t>
  </si>
  <si>
    <t>Наименование государственной программы:</t>
  </si>
  <si>
    <t xml:space="preserve">отчетный период </t>
  </si>
  <si>
    <t>Ответственный исполнитель:</t>
  </si>
  <si>
    <t xml:space="preserve">№ </t>
  </si>
  <si>
    <t>Факт начала реализации мероприятия</t>
  </si>
  <si>
    <t>Факт окончания реализации мероприятия, наступления контрольного события</t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</si>
  <si>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2</t>
    </r>
  </si>
  <si>
    <t>Основное мероприятие 2</t>
  </si>
  <si>
    <t>Таблица 13</t>
  </si>
  <si>
    <t>Сведения о достижении значений показателей (индикаторов)</t>
  </si>
  <si>
    <t>№ 
п/п</t>
  </si>
  <si>
    <t>Ед. измерения</t>
  </si>
  <si>
    <t>Обоснование отклонений значений показателя (индикатора) на конец отчетного года (при наличии)</t>
  </si>
  <si>
    <r>
      <t xml:space="preserve">год, предшествующий отчетному </t>
    </r>
    <r>
      <rPr>
        <vertAlign val="superscript"/>
        <sz val="11"/>
        <rFont val="Times New Roman"/>
        <family val="1"/>
      </rPr>
      <t>1</t>
    </r>
  </si>
  <si>
    <t>отчетный год</t>
  </si>
  <si>
    <t>план</t>
  </si>
  <si>
    <t>факт</t>
  </si>
  <si>
    <t>Показатель 
(индикатор)</t>
  </si>
  <si>
    <t>Подпрограмма государственной программы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</si>
  <si>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Приводится фактическое значение индикатора или показателя за год, предшествующий отчетному.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</si>
  <si>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плановых сроков реализации от фактических приводится краткое описание проблем, а при отсутствии отклонений указывается "нет".</t>
    </r>
  </si>
  <si>
    <t>Контрольное событие программы</t>
  </si>
  <si>
    <t>3</t>
  </si>
  <si>
    <t>Мероприятие 1.3.2</t>
  </si>
  <si>
    <t>Мероприятие 1.3.1</t>
  </si>
  <si>
    <t>Основное мероприятие 1.3</t>
  </si>
  <si>
    <t>Контрольное событие программы 1.2.1.2</t>
  </si>
  <si>
    <t>Контрольное событие программы 1.2.1.1</t>
  </si>
  <si>
    <t>Подпрограмма государственной программы 1</t>
  </si>
  <si>
    <t>достигну-тые</t>
  </si>
  <si>
    <t>заплани-рованные</t>
  </si>
  <si>
    <t>3.3.</t>
  </si>
  <si>
    <t>окончания реализации</t>
  </si>
  <si>
    <t>начала реализации</t>
  </si>
  <si>
    <r>
      <t xml:space="preserve">Проблемы, возникшие 
в ходе реализации мероприятия </t>
    </r>
    <r>
      <rPr>
        <vertAlign val="superscript"/>
        <sz val="11"/>
        <rFont val="Times New Roman"/>
        <family val="1"/>
      </rPr>
      <t>1</t>
    </r>
  </si>
  <si>
    <t>Результаты</t>
  </si>
  <si>
    <t>Фактический срок</t>
  </si>
  <si>
    <t>Плановый срок</t>
  </si>
  <si>
    <t>Ответственный исполнитель</t>
  </si>
  <si>
    <t>основных мероприятий подпрограмм государственной программы</t>
  </si>
  <si>
    <t>о степени выполнения ведомственных целевых программ,</t>
  </si>
  <si>
    <t xml:space="preserve">Сведения </t>
  </si>
  <si>
    <t>Таблица 14</t>
  </si>
  <si>
    <t>б) фактически полученных результатах по сравнению с ожидаемыми.</t>
  </si>
  <si>
    <t>Примечание (результат реализации; причины отклонений)</t>
  </si>
  <si>
    <t>Сроки принятия</t>
  </si>
  <si>
    <t>Основные положения</t>
  </si>
  <si>
    <t>Вид акта</t>
  </si>
  <si>
    <t>Расходы
(тыс. руб.), годы</t>
  </si>
  <si>
    <t>Ожидаемые сроки принятия</t>
  </si>
  <si>
    <t>Ответственный исполнитель
и соисполнители</t>
  </si>
  <si>
    <t>Основные положения нормативного правового акта</t>
  </si>
  <si>
    <t>Вид нормативного правового акта</t>
  </si>
  <si>
    <t>реализации государственной программы</t>
  </si>
  <si>
    <t>Таблица 4</t>
  </si>
  <si>
    <t>ответственный исполнитель
(ИОГВ/Ф.И.О.)</t>
  </si>
  <si>
    <t>Наименование подпрограммы, контрольного события программы</t>
  </si>
  <si>
    <t>Ответст-венный испол-нитель
(ИОГВ/
Ф.И.О.)</t>
  </si>
  <si>
    <t>КВЦП 1</t>
  </si>
  <si>
    <t xml:space="preserve">Код бюджетной классификации </t>
  </si>
  <si>
    <t>Наименование основного мероприятия, КВЦП,   контрольного события программы</t>
  </si>
  <si>
    <t>Ответственный исполнитель (ИОГВ/Ф.И.О.)</t>
  </si>
  <si>
    <t>Подпрограмма 9 (наименование)</t>
  </si>
  <si>
    <t>Всего:</t>
  </si>
  <si>
    <r>
      <t>Детальный план-график реализации государственной программы на очередной финансовый год и плановый период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</si>
  <si>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В части финансового обеспечения реализации государственной программы за счет средств краевого бюджета.</t>
    </r>
  </si>
  <si>
    <r>
      <t>1</t>
    </r>
    <r>
      <rPr>
        <sz val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</si>
  <si>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t>N+1</t>
  </si>
  <si>
    <t>N+2</t>
  </si>
  <si>
    <t>оказывающих влияние на достижение целей и решение задач государственной программы</t>
  </si>
  <si>
    <t>Примечание</t>
  </si>
  <si>
    <t xml:space="preserve">предусмотрено </t>
  </si>
  <si>
    <t>Значения показателей (индикаторов) государственной программы, подпрограммы государственной программы</t>
  </si>
  <si>
    <t>Наименование ведомственной целевой программы, основного мероприятия</t>
  </si>
  <si>
    <t>Примечание: Столбцы 1 - 5 раздела I заполняются в соответствии с таблицей 4 государственной программы (а также с учетом результатов включения мер из раздела II в состав государственной программы по итогам рассмотрения годовых отчетов прошлых отчетных периодов). В столбце 7 раздела I приводится краткая характеристика результата реализации меры (влияния правовой меры на состояние сферы реализации государственной программы, степени достижения поставленных перед ней целей), а также причины отклонений в: 
а) сроках реализации;</t>
  </si>
  <si>
    <t xml:space="preserve">Форма мониторинга реализации государственной программы </t>
  </si>
  <si>
    <t>Таблица 3</t>
  </si>
  <si>
    <t>Таблица 8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</si>
  <si>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</si>
  <si>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</si>
  <si>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</si>
  <si>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</si>
  <si>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</si>
  <si>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</si>
  <si>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</si>
  <si>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 xml:space="preserve">План реализации государственной программы </t>
  </si>
  <si>
    <t>1.</t>
  </si>
  <si>
    <t>х</t>
  </si>
  <si>
    <t>за счет средств юридических лиц</t>
  </si>
  <si>
    <t>Наименование государственной программы</t>
  </si>
  <si>
    <t>Наименование государственной программы / подпрограммы / мероприятия</t>
  </si>
  <si>
    <t>Наименование  подпрограммы 1</t>
  </si>
  <si>
    <t>№ п/п</t>
  </si>
  <si>
    <t>Наименование основного мероприятия 1.1 (КВЦП)</t>
  </si>
  <si>
    <t>1.1.1.</t>
  </si>
  <si>
    <t>1.2.</t>
  </si>
  <si>
    <t>Наименование  подпрограммы 2</t>
  </si>
  <si>
    <t>Таблица 6</t>
  </si>
  <si>
    <t>тыс. рублей</t>
  </si>
  <si>
    <t>Наименование подпрограммы</t>
  </si>
  <si>
    <t>КБК</t>
  </si>
  <si>
    <t>Р, ПР</t>
  </si>
  <si>
    <t>КЦСР*</t>
  </si>
  <si>
    <t>КВР**</t>
  </si>
  <si>
    <t>всего по  КБК 1, в том числе:</t>
  </si>
  <si>
    <t>500</t>
  </si>
  <si>
    <t>за счет целевых МБТ из  бюджетов других уровней***</t>
  </si>
  <si>
    <t>всего по КБК 2, в том числе:</t>
  </si>
  <si>
    <t>600</t>
  </si>
  <si>
    <t>2.</t>
  </si>
  <si>
    <t>9.</t>
  </si>
  <si>
    <t>ИТОГО по государственной программе</t>
  </si>
  <si>
    <t>* указывается в соответствии с  приказами Министерства финансов Камчатского края  об утверждении перечня и кодов целевых статей расходов краевого бюджета и Министерства финансов РФ от 01.07.2013 № 65н  "Об утверждении Указаний о порядке применения бюджетной классификации Российской Федерации"</t>
  </si>
  <si>
    <t xml:space="preserve">** указывается по группе кода вида расходов </t>
  </si>
  <si>
    <t>*** указывается форма целевых МБТ, предоставляемых из бюджетов других уровней</t>
  </si>
  <si>
    <t>Краевая ведомственная целевая программа/(Основное мероприятие) 1.2.</t>
  </si>
  <si>
    <t>Краевая ведомственная целевая программа/(Основное мероприятие) 1.1.</t>
  </si>
  <si>
    <t>Финансово-экономическое обоснование к проекту постановления Правительства Камчатского края
 об утверждении государственной программы Камчатского края (внесении изменений)</t>
  </si>
  <si>
    <t>Подпрограмма 9 "Обеспечение реализации государственной программы" - всего, в том числе:</t>
  </si>
  <si>
    <t xml:space="preserve">Перечень основных мероприятий иных государственных программ, </t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</si>
  <si>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графе 4 указываются наименования подпрограмм данной государственной программы, на достижение целей и решение задач которых направлена реализация основного мероприятия иной государственной программы.</t>
    </r>
  </si>
  <si>
    <t>Расходы на реализацию государственной программы, 
тыс. руб.</t>
  </si>
  <si>
    <t>Таблица 11</t>
  </si>
  <si>
    <t>предусмотрено на 1 января</t>
  </si>
  <si>
    <t xml:space="preserve">предусмотрено на отчетную дату </t>
  </si>
  <si>
    <t>освоено</t>
  </si>
  <si>
    <t>профинансировано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</si>
  <si>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</si>
  <si>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</si>
  <si>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</si>
  <si>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</si>
  <si>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</si>
  <si>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</si>
  <si>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</si>
  <si>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</si>
  <si>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</si>
  <si>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</si>
  <si>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</si>
  <si>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</si>
  <si>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</si>
  <si>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</si>
  <si>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</si>
  <si>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</si>
  <si>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</si>
  <si>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</si>
  <si>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 xml:space="preserve">I. Меры государственного (правового) регулирования, предусмотренные государственной программой </t>
  </si>
  <si>
    <t>II. Меры государственного (правового) регулирования, предлагаемые к реализации с учетом положений государственной программы</t>
  </si>
  <si>
    <t>Всего, в том числе:</t>
  </si>
  <si>
    <t>Оценка результатов реализации мер правового регулирования</t>
  </si>
  <si>
    <t>Ведомственная целевая программа/(Основное мероприятие) 1.2</t>
  </si>
  <si>
    <t>Ведомственная целевая программа/(Основное мероприятие) 1.1</t>
  </si>
  <si>
    <t>второй год планового периода</t>
  </si>
  <si>
    <t>первый год планового периода</t>
  </si>
  <si>
    <r>
      <t xml:space="preserve">Наименование меры </t>
    </r>
    <r>
      <rPr>
        <vertAlign val="superscript"/>
        <sz val="11"/>
        <rFont val="Times New Roman"/>
        <family val="1"/>
      </rPr>
      <t>2</t>
    </r>
  </si>
  <si>
    <t>в сфере реализации государственной программы</t>
  </si>
  <si>
    <r>
      <t xml:space="preserve">Оценка применения мер государственного регулирования </t>
    </r>
    <r>
      <rPr>
        <vertAlign val="superscript"/>
        <sz val="12"/>
        <rFont val="Times New Roman"/>
        <family val="1"/>
      </rPr>
      <t>1</t>
    </r>
  </si>
  <si>
    <t>Примечания. Столбцы 1 - 4, 9 раздела I заполняются в соответствии с таблицей 3 государственной программы, а также с учетом рассмотрения предложений по включению мер из раздела II в состав государственной программы по итогам рассмотрения годовых отчетов прошлых отчетных периодов. В обосновании необходимости (эффективности) приводится взаимосвязь указанных мер и показателей (индикаторов) государственной программы, а также социально-экономических эффектов от ее реализации.</t>
  </si>
  <si>
    <t>II. Меры государственного регулирования, дополнительно предлагаемые к реализации 
в рамках государственной программы</t>
  </si>
  <si>
    <t>I. Меры государственного регулирования, запланированные в рамках государственной 
программы</t>
  </si>
  <si>
    <t>N + 2</t>
  </si>
  <si>
    <t>N + 1</t>
  </si>
  <si>
    <t>Очередной финансовый год (N)</t>
  </si>
  <si>
    <t>Обоснование необходимости (эффективности)</t>
  </si>
  <si>
    <t>Показатель применения меры</t>
  </si>
  <si>
    <t>Наименование меры</t>
  </si>
  <si>
    <t>Оценка эффективности мер государственного регулирования</t>
  </si>
  <si>
    <t>об основных мерах правового регулирования в сфере</t>
  </si>
  <si>
    <t>Информация об использовании бюджетных и внебюджетных средств государственной программы</t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</si>
  <si>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Налоговая льгота, предоставление гарантий, выдача лицензий, снижение тарифов и т.п.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</si>
  <si>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целей обоснования применения налоговых, тарифных, кредитных и иных мер государственного регулирования следует привести сроки действия, а также прогнозную оценку объема выпадающих либо дополнительно полученных доходов, источников финансирования дефицита бюджета при использовании указанных мер, в разрезе уровней бюджетной системы Российской Федерации.</t>
    </r>
  </si>
  <si>
    <t xml:space="preserve">Показатель применения меры </t>
  </si>
  <si>
    <t>Оценка результата (тыс. руб.), годы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</si>
  <si>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Налоговые, </t>
    </r>
    <r>
      <rPr>
        <sz val="9"/>
        <rFont val="Times New Roman"/>
        <family val="1"/>
      </rPr>
      <t>тарифные, кредитные и иные меры государственного регулирования.</t>
    </r>
  </si>
  <si>
    <r>
      <t xml:space="preserve">Краткое обоснование необходимости применения для достижения цели государственной программы </t>
    </r>
    <r>
      <rPr>
        <vertAlign val="superscript"/>
        <sz val="11"/>
        <rFont val="Times New Roman"/>
        <family val="1"/>
      </rPr>
      <t>3</t>
    </r>
  </si>
  <si>
    <t>Оценка результата
в отчетном году,
тыс. руб.</t>
  </si>
  <si>
    <t>Оценка результата
в плановом периоде, тыс. руб.</t>
  </si>
  <si>
    <t xml:space="preserve">освоено </t>
  </si>
  <si>
    <t>3.1.</t>
  </si>
  <si>
    <t>Снос и разбор аварийных зданий и сооружений, пострадавших от землетрясения 2006 года</t>
  </si>
  <si>
    <t>Формирование инженерной инфраструктуры в целях жилищного строительства на территории Корякского округа</t>
  </si>
  <si>
    <t>Подпрограмма 2  «Развитие минерально-сырьевого комплекса Корякского округа»</t>
  </si>
  <si>
    <t>Подпрограмма 6  «Развитие информационных технологий на территории Корякского округа»</t>
  </si>
  <si>
    <t>Подпрограмма 7  «Устойчивое развитие коренных малочисленных народов Севера, Сибири и Дальнего Востока, проживающих на территории Корякского округа»</t>
  </si>
  <si>
    <t>Подпрограмма 8 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Корякского округа»</t>
  </si>
  <si>
    <t>Подпрограмма 4  «Развитие социальной сферы на территории Корякского округа»</t>
  </si>
  <si>
    <t>Подпрограмма 1  «Развитие транспортной системы Корякского округа»</t>
  </si>
  <si>
    <t>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</si>
  <si>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Представлены в приложении 3 к государственной программе Камчатского края «Развитие транспортной системы в Камчатском крае»</t>
  </si>
  <si>
    <t>Представлены в приложении 3 к государственной программе Камчатского края «Охрана окружающей среды, воспроизводство и использование природных ресурсов в Камчатском крае»</t>
  </si>
  <si>
    <t>Подпрограмма 3 
«Обеспечение доступным и комфортным жильем и коммунальными услугами населения Корякского округа»</t>
  </si>
  <si>
    <t>213</t>
  </si>
  <si>
    <t>Подпрограмма 5  «Развитие сельского хозяйства и регулирование рынков хозяйственной продукции, сырья и продовольствия Камчатского края на территории Корякского округа»</t>
  </si>
  <si>
    <t>Представлены в приложении 3 к государственной программе Камчатского края «Развитие сельского хозяйства и регулирование рынков сельскохозяйственной продукции,
 сырья и продовольствия Камчатского края»</t>
  </si>
  <si>
    <t xml:space="preserve">Представлены в приложении 3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 </t>
  </si>
  <si>
    <t>Представлены в приложении 3 к государственной программе Камчатского края «Управление государственными финансами Камчатского края»</t>
  </si>
  <si>
    <t>Подпрограмма 9 
«Обеспечение реализации Программы»</t>
  </si>
  <si>
    <t>219</t>
  </si>
  <si>
    <t>ЦСР</t>
  </si>
  <si>
    <t xml:space="preserve">Кроме того, планируемые объемы обязательств федерального бюджета </t>
  </si>
  <si>
    <t>Кроме того, планируемые объемы обязательств федерального бюджета</t>
  </si>
  <si>
    <t xml:space="preserve">Государственная программа Камчатского края «Социальное и экономическое развитие территории с особым статусом «Корякский округ» </t>
  </si>
  <si>
    <t xml:space="preserve">Представлены также в приложении 3 к государственной программе Камчатского края «Энергоэффективность, развитие энергетики и коммунального хозяйства, обеспечение жителей населенных пунктов Камчатского края коммунальными услугами», приложении 3 к государственной программе Камчатского края «Развитие экономики и внешнеэкономической деятельности Камчатского края», приложении 7 к государственной программе Камчатского края «Формирование современной городской среды в Камчатском крае» </t>
  </si>
  <si>
    <t>Подготовка и проведение праздничных мероприятий, посвященных 90-летию Корякского округа</t>
  </si>
  <si>
    <t xml:space="preserve">Финансовое обеспечение реализации государственной программы Камчатского края
 «Социальное и экономическое развитие территории с особым статусом «Корякский округ» </t>
  </si>
  <si>
    <t>861</t>
  </si>
  <si>
    <t>229</t>
  </si>
  <si>
    <t>Обеспечение деятельности Министерства по делам местного самоуправления и развитию Корякского округа Камчатского края</t>
  </si>
  <si>
    <t xml:space="preserve">Обеспечение выполнения органами местного самоуправления муниципальных образований в Камчатском крае государственных полномочий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</si>
  <si>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Обеспечение деятельности подведомственных организаций</t>
  </si>
  <si>
    <t>Повышение уровня кадрового потенциала муниципальных служащих Камчатского края</t>
  </si>
  <si>
    <t>Приложение 3 к государственной программе Камчатского края "Социальное и экономическое развитие территории с особым статусом "Корякский округ"</t>
  </si>
  <si>
    <t>Обеспечение  стандартным жильем специалистов социальной сферы, а также граждан, состоящих на учете в качестве нуждающихся в улучшении жилищных условий</t>
  </si>
  <si>
    <t>Представлены в приложении 3 к государственной программе Камчатского края «Развитие здравоохранения Камчатского края»,  приложении 3 к государственной программе Камчатского края «Развитие образования в Камчатском крае»,  приложении 3 к государственной программе Камчатского края «Социальная поддержка граждан в Камчатском крае», приложении 3 к государственной программе Камчатского края  «Семья и дети Камчатки», приложении 3 к государственной программе Камчатского края «Развитие культуры в Камчатском крае»,   приложении 3 к государственной программе Камчатского края «Развитие физической культуры и спорта в Камчатском крае»,  приложении 3 к государственной программе Камчатского края «Содействие занятости населения Камчатского края»</t>
  </si>
  <si>
    <t>Представлены в приложении 3 к государственной программе Камчатского края «Цифровая трансформация в Камчатском крае»</t>
  </si>
  <si>
    <t>3.5.</t>
  </si>
  <si>
    <t>Объем средств на реализацию программы, тыс. рублей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</si>
</sst>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000"/>
    <numFmt numFmtId="183" formatCode="0.0"/>
    <numFmt numFmtId="184" formatCode="0.000"/>
    <numFmt numFmtId="185" formatCode="0.0000"/>
    <numFmt numFmtId="186" formatCode="0.00000"/>
    <numFmt numFmtId="187" formatCode="#,##0.000"/>
    <numFmt numFmtId="188" formatCode="#,##0.0000"/>
    <numFmt numFmtId="189" formatCode="#,##0.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_-* #,##0.00000_р_._-;\-* #,##0.00000_р_._-;_-* &quot;-&quot;?????_р_._-;_-@_-"/>
    <numFmt numFmtId="194" formatCode="#,##0.00000_р_."/>
    <numFmt numFmtId="195" formatCode="###,###,###,##0.00000"/>
    <numFmt numFmtId="196" formatCode="##&quot; &quot;#&quot; &quot;####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7.5"/>
      <name val="Times New Roman"/>
      <family val="1"/>
    </font>
    <font>
      <vertAlign val="superscript"/>
      <sz val="12"/>
      <name val="Times New Roman"/>
      <family val="1"/>
    </font>
    <font>
      <b/>
      <i/>
      <sz val="10"/>
      <name val="Times New Roman"/>
      <family val="1"/>
    </font>
    <font>
      <b/>
      <sz val="7.5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48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11" fillId="0" borderId="2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8" fillId="0" borderId="18" xfId="0" applyNumberFormat="1" applyFont="1" applyBorder="1" applyAlignment="1">
      <alignment horizontal="left" vertical="top" wrapText="1"/>
    </xf>
    <xf numFmtId="49" fontId="18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4" fillId="0" borderId="18" xfId="0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/>
    </xf>
    <xf numFmtId="49" fontId="19" fillId="0" borderId="21" xfId="0" applyNumberFormat="1" applyFont="1" applyBorder="1" applyAlignment="1">
      <alignment wrapText="1"/>
    </xf>
    <xf numFmtId="49" fontId="9" fillId="0" borderId="21" xfId="0" applyNumberFormat="1" applyFont="1" applyBorder="1" applyAlignment="1">
      <alignment/>
    </xf>
    <xf numFmtId="49" fontId="9" fillId="0" borderId="22" xfId="0" applyNumberFormat="1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48" fillId="0" borderId="0" xfId="53" applyAlignment="1">
      <alignment vertical="top" wrapText="1"/>
      <protection/>
    </xf>
    <xf numFmtId="0" fontId="48" fillId="0" borderId="0" xfId="53">
      <alignment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right" vertical="center" wrapText="1"/>
      <protection/>
    </xf>
    <xf numFmtId="0" fontId="26" fillId="0" borderId="29" xfId="53" applyFont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6" fillId="0" borderId="30" xfId="53" applyFont="1" applyBorder="1" applyAlignment="1">
      <alignment vertical="top" wrapText="1"/>
      <protection/>
    </xf>
    <xf numFmtId="0" fontId="21" fillId="0" borderId="29" xfId="53" applyFont="1" applyBorder="1" applyAlignment="1">
      <alignment vertical="top" wrapText="1"/>
      <protection/>
    </xf>
    <xf numFmtId="0" fontId="48" fillId="0" borderId="18" xfId="53" applyBorder="1" applyAlignment="1">
      <alignment vertical="top" wrapText="1"/>
      <protection/>
    </xf>
    <xf numFmtId="0" fontId="48" fillId="0" borderId="30" xfId="53" applyBorder="1" applyAlignment="1">
      <alignment vertical="top" wrapText="1"/>
      <protection/>
    </xf>
    <xf numFmtId="0" fontId="21" fillId="0" borderId="31" xfId="53" applyFont="1" applyBorder="1" applyAlignment="1">
      <alignment vertical="top" wrapText="1"/>
      <protection/>
    </xf>
    <xf numFmtId="0" fontId="48" fillId="0" borderId="19" xfId="53" applyBorder="1" applyAlignment="1">
      <alignment vertical="top" wrapText="1"/>
      <protection/>
    </xf>
    <xf numFmtId="0" fontId="48" fillId="0" borderId="32" xfId="53" applyBorder="1" applyAlignment="1">
      <alignment vertical="top" wrapText="1"/>
      <protection/>
    </xf>
    <xf numFmtId="0" fontId="26" fillId="0" borderId="33" xfId="53" applyFont="1" applyBorder="1" applyAlignment="1">
      <alignment vertical="top" wrapText="1"/>
      <protection/>
    </xf>
    <xf numFmtId="0" fontId="26" fillId="0" borderId="34" xfId="53" applyFont="1" applyBorder="1" applyAlignment="1">
      <alignment vertical="top" wrapText="1"/>
      <protection/>
    </xf>
    <xf numFmtId="0" fontId="26" fillId="0" borderId="35" xfId="53" applyFont="1" applyBorder="1" applyAlignment="1">
      <alignment vertical="top" wrapText="1"/>
      <protection/>
    </xf>
    <xf numFmtId="0" fontId="26" fillId="0" borderId="20" xfId="53" applyFont="1" applyBorder="1" applyAlignment="1">
      <alignment horizontal="center" vertical="center" wrapText="1"/>
      <protection/>
    </xf>
    <xf numFmtId="0" fontId="26" fillId="0" borderId="21" xfId="53" applyFont="1" applyBorder="1" applyAlignment="1">
      <alignment horizontal="center" vertical="center" wrapText="1"/>
      <protection/>
    </xf>
    <xf numFmtId="0" fontId="26" fillId="0" borderId="22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2" fillId="0" borderId="14" xfId="0" applyFont="1" applyBorder="1" applyAlignment="1">
      <alignment horizontal="center" vertical="center" wrapText="1"/>
    </xf>
    <xf numFmtId="182" fontId="26" fillId="0" borderId="10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82" fontId="3" fillId="32" borderId="10" xfId="53" applyNumberFormat="1" applyFont="1" applyFill="1" applyBorder="1" applyAlignment="1">
      <alignment/>
      <protection/>
    </xf>
    <xf numFmtId="182" fontId="26" fillId="0" borderId="10" xfId="0" applyNumberFormat="1" applyFont="1" applyBorder="1" applyAlignment="1">
      <alignment horizontal="right" vertical="center" wrapText="1"/>
    </xf>
    <xf numFmtId="182" fontId="26" fillId="0" borderId="36" xfId="0" applyNumberFormat="1" applyFont="1" applyBorder="1" applyAlignment="1">
      <alignment horizontal="center" vertical="center" wrapText="1"/>
    </xf>
    <xf numFmtId="49" fontId="20" fillId="32" borderId="37" xfId="53" applyNumberFormat="1" applyFont="1" applyFill="1" applyBorder="1" applyAlignment="1">
      <alignment horizontal="center"/>
      <protection/>
    </xf>
    <xf numFmtId="196" fontId="20" fillId="32" borderId="37" xfId="53" applyNumberFormat="1" applyFont="1" applyFill="1" applyBorder="1" applyAlignment="1">
      <alignment horizontal="center"/>
      <protection/>
    </xf>
    <xf numFmtId="49" fontId="20" fillId="32" borderId="38" xfId="53" applyNumberFormat="1" applyFont="1" applyFill="1" applyBorder="1" applyAlignment="1">
      <alignment horizontal="center"/>
      <protection/>
    </xf>
    <xf numFmtId="182" fontId="20" fillId="32" borderId="10" xfId="53" applyNumberFormat="1" applyFont="1" applyFill="1" applyBorder="1" applyAlignment="1">
      <alignment horizontal="right"/>
      <protection/>
    </xf>
    <xf numFmtId="182" fontId="27" fillId="0" borderId="10" xfId="0" applyNumberFormat="1" applyFont="1" applyBorder="1" applyAlignment="1">
      <alignment horizontal="center" vertical="center" wrapText="1"/>
    </xf>
    <xf numFmtId="182" fontId="20" fillId="0" borderId="10" xfId="0" applyNumberFormat="1" applyFont="1" applyBorder="1" applyAlignment="1">
      <alignment horizontal="right"/>
    </xf>
    <xf numFmtId="182" fontId="20" fillId="32" borderId="10" xfId="53" applyNumberFormat="1" applyFont="1" applyFill="1" applyBorder="1" applyAlignment="1">
      <alignment/>
      <protection/>
    </xf>
    <xf numFmtId="182" fontId="20" fillId="0" borderId="10" xfId="0" applyNumberFormat="1" applyFont="1" applyBorder="1" applyAlignment="1">
      <alignment/>
    </xf>
    <xf numFmtId="182" fontId="27" fillId="0" borderId="10" xfId="0" applyNumberFormat="1" applyFont="1" applyBorder="1" applyAlignment="1">
      <alignment vertical="center" wrapText="1"/>
    </xf>
    <xf numFmtId="182" fontId="27" fillId="0" borderId="10" xfId="0" applyNumberFormat="1" applyFont="1" applyBorder="1" applyAlignment="1">
      <alignment horizontal="right" vertical="center" wrapText="1"/>
    </xf>
    <xf numFmtId="182" fontId="24" fillId="0" borderId="10" xfId="0" applyNumberFormat="1" applyFont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182" fontId="24" fillId="33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16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82" fontId="3" fillId="0" borderId="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182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justify" wrapText="1"/>
    </xf>
    <xf numFmtId="0" fontId="3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top"/>
    </xf>
    <xf numFmtId="0" fontId="9" fillId="0" borderId="24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49" fontId="9" fillId="0" borderId="24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49" fontId="16" fillId="0" borderId="31" xfId="0" applyNumberFormat="1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6" xfId="0" applyNumberFormat="1" applyFont="1" applyBorder="1" applyAlignment="1">
      <alignment horizontal="center" vertical="top"/>
    </xf>
    <xf numFmtId="0" fontId="9" fillId="0" borderId="30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49" fontId="16" fillId="0" borderId="29" xfId="0" applyNumberFormat="1" applyFont="1" applyBorder="1" applyAlignment="1">
      <alignment horizontal="left" vertical="top" wrapText="1"/>
    </xf>
    <xf numFmtId="49" fontId="16" fillId="0" borderId="18" xfId="0" applyNumberFormat="1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1" fillId="0" borderId="27" xfId="0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4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21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3" fillId="0" borderId="0" xfId="0" applyFont="1" applyAlignment="1">
      <alignment horizontal="justify" wrapText="1"/>
    </xf>
    <xf numFmtId="0" fontId="3" fillId="0" borderId="39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8" fillId="0" borderId="0" xfId="53" applyBorder="1" applyAlignment="1">
      <alignment vertical="top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6" fontId="1" fillId="0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view="pageBreakPreview" zoomScaleSheetLayoutView="100" workbookViewId="0" topLeftCell="A1">
      <selection activeCell="G6" sqref="G6:G7"/>
    </sheetView>
  </sheetViews>
  <sheetFormatPr defaultColWidth="9.00390625" defaultRowHeight="12.75"/>
  <cols>
    <col min="1" max="1" width="4.875" style="1" customWidth="1"/>
    <col min="2" max="2" width="29.875" style="1" customWidth="1"/>
    <col min="3" max="3" width="18.00390625" style="1" customWidth="1"/>
    <col min="4" max="6" width="14.75390625" style="1" customWidth="1"/>
    <col min="7" max="7" width="33.875" style="1" customWidth="1"/>
    <col min="8" max="16384" width="9.125" style="1" customWidth="1"/>
  </cols>
  <sheetData>
    <row r="1" s="2" customFormat="1" ht="15">
      <c r="G1" s="6" t="s">
        <v>192</v>
      </c>
    </row>
    <row r="2" s="2" customFormat="1" ht="15"/>
    <row r="3" spans="1:7" s="9" customFormat="1" ht="18.75">
      <c r="A3" s="195" t="s">
        <v>271</v>
      </c>
      <c r="B3" s="195"/>
      <c r="C3" s="195"/>
      <c r="D3" s="195"/>
      <c r="E3" s="195"/>
      <c r="F3" s="195"/>
      <c r="G3" s="195"/>
    </row>
    <row r="4" spans="1:7" s="9" customFormat="1" ht="15.75">
      <c r="A4" s="195" t="s">
        <v>270</v>
      </c>
      <c r="B4" s="195"/>
      <c r="C4" s="195"/>
      <c r="D4" s="195"/>
      <c r="E4" s="195"/>
      <c r="F4" s="195"/>
      <c r="G4" s="195"/>
    </row>
    <row r="5" s="2" customFormat="1" ht="15"/>
    <row r="6" spans="1:7" s="49" customFormat="1" ht="15">
      <c r="A6" s="197" t="s">
        <v>50</v>
      </c>
      <c r="B6" s="197" t="s">
        <v>269</v>
      </c>
      <c r="C6" s="199" t="s">
        <v>286</v>
      </c>
      <c r="D6" s="201" t="s">
        <v>287</v>
      </c>
      <c r="E6" s="202"/>
      <c r="F6" s="203"/>
      <c r="G6" s="197" t="s">
        <v>289</v>
      </c>
    </row>
    <row r="7" spans="1:7" s="49" customFormat="1" ht="51.75" customHeight="1">
      <c r="A7" s="198"/>
      <c r="B7" s="198"/>
      <c r="C7" s="200"/>
      <c r="D7" s="38" t="s">
        <v>44</v>
      </c>
      <c r="E7" s="38" t="s">
        <v>268</v>
      </c>
      <c r="F7" s="38" t="s">
        <v>267</v>
      </c>
      <c r="G7" s="198"/>
    </row>
    <row r="8" spans="1:7" s="2" customFormat="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s="3" customFormat="1" ht="15">
      <c r="A9" s="8"/>
      <c r="B9" s="204" t="s">
        <v>48</v>
      </c>
      <c r="C9" s="205"/>
      <c r="D9" s="205"/>
      <c r="E9" s="205"/>
      <c r="F9" s="205"/>
      <c r="G9" s="206"/>
    </row>
    <row r="10" spans="1:7" s="3" customFormat="1" ht="15">
      <c r="A10" s="8"/>
      <c r="B10" s="204" t="s">
        <v>266</v>
      </c>
      <c r="C10" s="205"/>
      <c r="D10" s="205"/>
      <c r="E10" s="205"/>
      <c r="F10" s="205"/>
      <c r="G10" s="206"/>
    </row>
    <row r="11" spans="1:7" s="3" customFormat="1" ht="15">
      <c r="A11" s="8"/>
      <c r="B11" s="4"/>
      <c r="C11" s="5"/>
      <c r="D11" s="5"/>
      <c r="E11" s="5"/>
      <c r="F11" s="5"/>
      <c r="G11" s="4"/>
    </row>
    <row r="12" spans="1:7" s="3" customFormat="1" ht="15">
      <c r="A12" s="8"/>
      <c r="B12" s="204" t="s">
        <v>265</v>
      </c>
      <c r="C12" s="205"/>
      <c r="D12" s="205"/>
      <c r="E12" s="205"/>
      <c r="F12" s="205"/>
      <c r="G12" s="206"/>
    </row>
    <row r="13" spans="1:7" s="3" customFormat="1" ht="15">
      <c r="A13" s="8"/>
      <c r="B13" s="4"/>
      <c r="C13" s="5"/>
      <c r="D13" s="5"/>
      <c r="E13" s="5"/>
      <c r="F13" s="5"/>
      <c r="G13" s="4"/>
    </row>
    <row r="14" spans="1:7" s="3" customFormat="1" ht="15">
      <c r="A14" s="8"/>
      <c r="B14" s="204" t="s">
        <v>45</v>
      </c>
      <c r="C14" s="205"/>
      <c r="D14" s="205"/>
      <c r="E14" s="205"/>
      <c r="F14" s="205"/>
      <c r="G14" s="206"/>
    </row>
    <row r="15" s="2" customFormat="1" ht="6" customHeight="1"/>
    <row r="16" s="12" customFormat="1" ht="13.5">
      <c r="A16" s="34" t="s">
        <v>288</v>
      </c>
    </row>
    <row r="17" spans="1:7" s="12" customFormat="1" ht="13.5">
      <c r="A17" s="146" t="s">
        <v>284</v>
      </c>
      <c r="B17" s="113"/>
      <c r="C17" s="113"/>
      <c r="D17" s="113"/>
      <c r="E17" s="113"/>
      <c r="F17" s="113"/>
      <c r="G17" s="113"/>
    </row>
    <row r="18" spans="1:7" s="12" customFormat="1" ht="36" customHeight="1">
      <c r="A18" s="196" t="s">
        <v>285</v>
      </c>
      <c r="B18" s="196"/>
      <c r="C18" s="196"/>
      <c r="D18" s="196"/>
      <c r="E18" s="196"/>
      <c r="F18" s="196"/>
      <c r="G18" s="196"/>
    </row>
    <row r="19" ht="3" customHeight="1">
      <c r="B19" s="31"/>
    </row>
  </sheetData>
  <sheetProtection/>
  <mergeCells count="12">
    <mergeCell ref="B10:G10"/>
    <mergeCell ref="B12:G12"/>
    <mergeCell ref="A3:G3"/>
    <mergeCell ref="A18:G18"/>
    <mergeCell ref="G6:G7"/>
    <mergeCell ref="A6:A7"/>
    <mergeCell ref="B6:B7"/>
    <mergeCell ref="C6:C7"/>
    <mergeCell ref="D6:F6"/>
    <mergeCell ref="A4:G4"/>
    <mergeCell ref="B14:G14"/>
    <mergeCell ref="B9:G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5.75390625" style="1" customWidth="1"/>
    <col min="2" max="2" width="22.75390625" style="1" customWidth="1"/>
    <col min="3" max="3" width="14.875" style="1" customWidth="1"/>
    <col min="4" max="5" width="9.75390625" style="1" customWidth="1"/>
    <col min="6" max="6" width="13.625" style="1" customWidth="1"/>
    <col min="7" max="10" width="9.75390625" style="1" customWidth="1"/>
    <col min="11" max="16384" width="9.125" style="1" customWidth="1"/>
  </cols>
  <sheetData>
    <row r="1" s="2" customFormat="1" ht="15">
      <c r="J1" s="6" t="s">
        <v>124</v>
      </c>
    </row>
    <row r="2" ht="14.25" customHeight="1"/>
    <row r="3" spans="1:10" ht="15.75">
      <c r="A3" s="195" t="s">
        <v>281</v>
      </c>
      <c r="B3" s="195"/>
      <c r="C3" s="195"/>
      <c r="D3" s="195"/>
      <c r="E3" s="195"/>
      <c r="F3" s="195"/>
      <c r="G3" s="195"/>
      <c r="H3" s="195"/>
      <c r="I3" s="195"/>
      <c r="J3" s="195"/>
    </row>
    <row r="5" spans="1:10" s="3" customFormat="1" ht="60.75" customHeight="1">
      <c r="A5" s="197" t="s">
        <v>126</v>
      </c>
      <c r="B5" s="197" t="s">
        <v>280</v>
      </c>
      <c r="C5" s="197" t="s">
        <v>279</v>
      </c>
      <c r="D5" s="284" t="s">
        <v>290</v>
      </c>
      <c r="E5" s="286"/>
      <c r="F5" s="284" t="s">
        <v>291</v>
      </c>
      <c r="G5" s="285"/>
      <c r="H5" s="286"/>
      <c r="I5" s="284" t="s">
        <v>278</v>
      </c>
      <c r="J5" s="286"/>
    </row>
    <row r="6" spans="1:10" s="3" customFormat="1" ht="45">
      <c r="A6" s="283"/>
      <c r="B6" s="283"/>
      <c r="C6" s="283"/>
      <c r="D6" s="7" t="s">
        <v>131</v>
      </c>
      <c r="E6" s="7" t="s">
        <v>132</v>
      </c>
      <c r="F6" s="125" t="s">
        <v>277</v>
      </c>
      <c r="G6" s="7" t="s">
        <v>276</v>
      </c>
      <c r="H6" s="7" t="s">
        <v>275</v>
      </c>
      <c r="I6" s="7" t="s">
        <v>131</v>
      </c>
      <c r="J6" s="7" t="s">
        <v>132</v>
      </c>
    </row>
    <row r="7" spans="1:10" s="3" customFormat="1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s="3" customFormat="1" ht="31.5" customHeight="1">
      <c r="A8" s="291" t="s">
        <v>274</v>
      </c>
      <c r="B8" s="292"/>
      <c r="C8" s="292"/>
      <c r="D8" s="292"/>
      <c r="E8" s="292"/>
      <c r="F8" s="292"/>
      <c r="G8" s="292"/>
      <c r="H8" s="292"/>
      <c r="I8" s="292"/>
      <c r="J8" s="293"/>
    </row>
    <row r="9" spans="1:10" s="3" customFormat="1" ht="15">
      <c r="A9" s="5">
        <v>1</v>
      </c>
      <c r="B9" s="37"/>
      <c r="C9" s="39"/>
      <c r="D9" s="39"/>
      <c r="E9" s="39"/>
      <c r="F9" s="39"/>
      <c r="G9" s="39"/>
      <c r="H9" s="39"/>
      <c r="I9" s="39"/>
      <c r="J9" s="39"/>
    </row>
    <row r="10" spans="1:10" s="3" customFormat="1" ht="15">
      <c r="A10" s="5" t="s">
        <v>45</v>
      </c>
      <c r="B10" s="37"/>
      <c r="C10" s="39"/>
      <c r="D10" s="39"/>
      <c r="E10" s="39"/>
      <c r="F10" s="39"/>
      <c r="G10" s="39"/>
      <c r="H10" s="39"/>
      <c r="I10" s="39"/>
      <c r="J10" s="39"/>
    </row>
    <row r="11" spans="1:10" s="3" customFormat="1" ht="31.5" customHeight="1">
      <c r="A11" s="291" t="s">
        <v>273</v>
      </c>
      <c r="B11" s="292"/>
      <c r="C11" s="292"/>
      <c r="D11" s="292"/>
      <c r="E11" s="292"/>
      <c r="F11" s="292"/>
      <c r="G11" s="292"/>
      <c r="H11" s="292"/>
      <c r="I11" s="292"/>
      <c r="J11" s="293"/>
    </row>
    <row r="12" spans="1:10" s="3" customFormat="1" ht="15">
      <c r="A12" s="5">
        <v>1</v>
      </c>
      <c r="B12" s="37"/>
      <c r="C12" s="39"/>
      <c r="D12" s="5" t="s">
        <v>53</v>
      </c>
      <c r="E12" s="5" t="s">
        <v>53</v>
      </c>
      <c r="F12" s="39"/>
      <c r="G12" s="39"/>
      <c r="H12" s="39"/>
      <c r="I12" s="39"/>
      <c r="J12" s="7" t="s">
        <v>53</v>
      </c>
    </row>
    <row r="13" spans="1:10" s="3" customFormat="1" ht="15">
      <c r="A13" s="5">
        <v>2</v>
      </c>
      <c r="B13" s="37"/>
      <c r="C13" s="39"/>
      <c r="D13" s="5" t="s">
        <v>53</v>
      </c>
      <c r="E13" s="5" t="s">
        <v>53</v>
      </c>
      <c r="F13" s="39"/>
      <c r="G13" s="39"/>
      <c r="H13" s="39"/>
      <c r="I13" s="39"/>
      <c r="J13" s="7" t="s">
        <v>53</v>
      </c>
    </row>
    <row r="14" s="2" customFormat="1" ht="15"/>
    <row r="15" spans="1:10" s="2" customFormat="1" ht="76.5" customHeight="1">
      <c r="A15" s="290" t="s">
        <v>272</v>
      </c>
      <c r="B15" s="290"/>
      <c r="C15" s="290"/>
      <c r="D15" s="290"/>
      <c r="E15" s="290"/>
      <c r="F15" s="290"/>
      <c r="G15" s="290"/>
      <c r="H15" s="290"/>
      <c r="I15" s="290"/>
      <c r="J15" s="290"/>
    </row>
    <row r="16" s="2" customFormat="1" ht="3" customHeight="1"/>
  </sheetData>
  <sheetProtection/>
  <mergeCells count="10">
    <mergeCell ref="A15:J15"/>
    <mergeCell ref="A3:J3"/>
    <mergeCell ref="I5:J5"/>
    <mergeCell ref="A8:J8"/>
    <mergeCell ref="A11:J11"/>
    <mergeCell ref="F5:H5"/>
    <mergeCell ref="A5:A6"/>
    <mergeCell ref="B5:B6"/>
    <mergeCell ref="C5:C6"/>
    <mergeCell ref="D5:E5"/>
  </mergeCells>
  <printOptions/>
  <pageMargins left="0.984251968503937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4.875" style="1" customWidth="1"/>
    <col min="2" max="2" width="24.75390625" style="1" customWidth="1"/>
    <col min="3" max="3" width="25.75390625" style="1" customWidth="1"/>
    <col min="4" max="4" width="20.75390625" style="1" customWidth="1"/>
    <col min="5" max="6" width="14.75390625" style="1" customWidth="1"/>
    <col min="7" max="7" width="24.75390625" style="1" customWidth="1"/>
    <col min="8" max="16384" width="9.125" style="1" customWidth="1"/>
  </cols>
  <sheetData>
    <row r="1" s="2" customFormat="1" ht="15">
      <c r="G1" s="6" t="s">
        <v>158</v>
      </c>
    </row>
    <row r="2" s="2" customFormat="1" ht="15"/>
    <row r="3" spans="1:7" s="9" customFormat="1" ht="15.75">
      <c r="A3" s="195" t="s">
        <v>264</v>
      </c>
      <c r="B3" s="195"/>
      <c r="C3" s="195"/>
      <c r="D3" s="195"/>
      <c r="E3" s="195"/>
      <c r="F3" s="195"/>
      <c r="G3" s="195"/>
    </row>
    <row r="4" s="2" customFormat="1" ht="15"/>
    <row r="5" spans="1:7" s="48" customFormat="1" ht="15">
      <c r="A5" s="197" t="s">
        <v>58</v>
      </c>
      <c r="B5" s="197" t="s">
        <v>163</v>
      </c>
      <c r="C5" s="197" t="s">
        <v>162</v>
      </c>
      <c r="D5" s="298" t="s">
        <v>154</v>
      </c>
      <c r="E5" s="287" t="s">
        <v>161</v>
      </c>
      <c r="F5" s="288"/>
      <c r="G5" s="197" t="s">
        <v>160</v>
      </c>
    </row>
    <row r="6" spans="1:7" s="48" customFormat="1" ht="45" customHeight="1">
      <c r="A6" s="198"/>
      <c r="B6" s="198"/>
      <c r="C6" s="198"/>
      <c r="D6" s="299"/>
      <c r="E6" s="7" t="s">
        <v>131</v>
      </c>
      <c r="F6" s="7" t="s">
        <v>132</v>
      </c>
      <c r="G6" s="198"/>
    </row>
    <row r="7" spans="1:7" s="2" customFormat="1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s="47" customFormat="1" ht="15">
      <c r="A8" s="294" t="s">
        <v>261</v>
      </c>
      <c r="B8" s="295"/>
      <c r="C8" s="295"/>
      <c r="D8" s="295"/>
      <c r="E8" s="295"/>
      <c r="F8" s="295"/>
      <c r="G8" s="296"/>
    </row>
    <row r="9" spans="1:7" s="3" customFormat="1" ht="15">
      <c r="A9" s="8" t="s">
        <v>47</v>
      </c>
      <c r="B9" s="4"/>
      <c r="C9" s="4"/>
      <c r="D9" s="4"/>
      <c r="E9" s="8"/>
      <c r="F9" s="8"/>
      <c r="G9" s="4"/>
    </row>
    <row r="10" spans="1:7" s="3" customFormat="1" ht="15">
      <c r="A10" s="8" t="s">
        <v>65</v>
      </c>
      <c r="B10" s="4"/>
      <c r="C10" s="4"/>
      <c r="D10" s="4"/>
      <c r="E10" s="8"/>
      <c r="F10" s="8"/>
      <c r="G10" s="4"/>
    </row>
    <row r="11" spans="1:7" s="47" customFormat="1" ht="15">
      <c r="A11" s="294" t="s">
        <v>262</v>
      </c>
      <c r="B11" s="295"/>
      <c r="C11" s="295"/>
      <c r="D11" s="295"/>
      <c r="E11" s="295"/>
      <c r="F11" s="295"/>
      <c r="G11" s="296"/>
    </row>
    <row r="12" spans="1:7" s="3" customFormat="1" ht="15">
      <c r="A12" s="8"/>
      <c r="B12" s="4"/>
      <c r="C12" s="4"/>
      <c r="D12" s="4"/>
      <c r="E12" s="8"/>
      <c r="F12" s="8" t="s">
        <v>53</v>
      </c>
      <c r="G12" s="7" t="s">
        <v>53</v>
      </c>
    </row>
    <row r="13" spans="1:7" s="3" customFormat="1" ht="15">
      <c r="A13" s="8"/>
      <c r="B13" s="4"/>
      <c r="C13" s="4"/>
      <c r="D13" s="4"/>
      <c r="E13" s="8"/>
      <c r="F13" s="8" t="s">
        <v>53</v>
      </c>
      <c r="G13" s="7" t="s">
        <v>53</v>
      </c>
    </row>
    <row r="14" s="2" customFormat="1" ht="15">
      <c r="B14" s="3"/>
    </row>
    <row r="15" spans="1:7" s="46" customFormat="1" ht="78" customHeight="1">
      <c r="A15" s="297" t="s">
        <v>190</v>
      </c>
      <c r="B15" s="297"/>
      <c r="C15" s="297"/>
      <c r="D15" s="297"/>
      <c r="E15" s="297"/>
      <c r="F15" s="297"/>
      <c r="G15" s="297"/>
    </row>
    <row r="16" s="2" customFormat="1" ht="15">
      <c r="A16" s="2" t="s">
        <v>159</v>
      </c>
    </row>
  </sheetData>
  <sheetProtection/>
  <mergeCells count="10">
    <mergeCell ref="A8:G8"/>
    <mergeCell ref="A11:G11"/>
    <mergeCell ref="A15:G15"/>
    <mergeCell ref="A3:G3"/>
    <mergeCell ref="G5:G6"/>
    <mergeCell ref="A5:A6"/>
    <mergeCell ref="B5:B6"/>
    <mergeCell ref="C5:C6"/>
    <mergeCell ref="D5:D6"/>
    <mergeCell ref="E5:F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view="pageBreakPreview" zoomScale="110" zoomScaleSheetLayoutView="110" workbookViewId="0" topLeftCell="A1">
      <selection activeCell="B40" sqref="B40"/>
    </sheetView>
  </sheetViews>
  <sheetFormatPr defaultColWidth="9.00390625" defaultRowHeight="12.75"/>
  <cols>
    <col min="1" max="1" width="6.125" style="119" customWidth="1"/>
    <col min="2" max="2" width="36.625" style="119" customWidth="1"/>
    <col min="3" max="3" width="37.75390625" style="119" customWidth="1"/>
    <col min="4" max="4" width="9.75390625" style="119" customWidth="1"/>
    <col min="5" max="5" width="12.25390625" style="119" customWidth="1"/>
    <col min="6" max="9" width="17.875" style="2" customWidth="1"/>
    <col min="10" max="16384" width="9.125" style="119" customWidth="1"/>
  </cols>
  <sheetData>
    <row r="1" spans="6:9" s="109" customFormat="1" ht="15">
      <c r="F1" s="2"/>
      <c r="G1" s="2"/>
      <c r="H1" s="2"/>
      <c r="I1" s="6" t="s">
        <v>256</v>
      </c>
    </row>
    <row r="2" spans="6:9" s="109" customFormat="1" ht="15">
      <c r="F2" s="2"/>
      <c r="G2" s="2"/>
      <c r="H2" s="2"/>
      <c r="I2" s="2"/>
    </row>
    <row r="3" spans="1:9" s="109" customFormat="1" ht="15" customHeight="1">
      <c r="A3" s="210" t="s">
        <v>283</v>
      </c>
      <c r="B3" s="210"/>
      <c r="C3" s="210"/>
      <c r="D3" s="210"/>
      <c r="E3" s="210"/>
      <c r="F3" s="210"/>
      <c r="G3" s="210"/>
      <c r="H3" s="210"/>
      <c r="I3" s="210"/>
    </row>
    <row r="4" spans="6:9" s="109" customFormat="1" ht="15">
      <c r="F4" s="2"/>
      <c r="G4" s="2"/>
      <c r="H4" s="2"/>
      <c r="I4" s="2"/>
    </row>
    <row r="5" spans="1:9" s="109" customFormat="1" ht="15">
      <c r="A5" s="304" t="s">
        <v>208</v>
      </c>
      <c r="B5" s="304" t="s">
        <v>206</v>
      </c>
      <c r="C5" s="304"/>
      <c r="D5" s="308" t="s">
        <v>175</v>
      </c>
      <c r="E5" s="309"/>
      <c r="F5" s="310" t="s">
        <v>164</v>
      </c>
      <c r="G5" s="310"/>
      <c r="H5" s="310"/>
      <c r="I5" s="310"/>
    </row>
    <row r="6" spans="1:9" s="109" customFormat="1" ht="30">
      <c r="A6" s="305"/>
      <c r="B6" s="305"/>
      <c r="C6" s="305"/>
      <c r="D6" s="38" t="s">
        <v>52</v>
      </c>
      <c r="E6" s="38" t="s">
        <v>195</v>
      </c>
      <c r="F6" s="51" t="s">
        <v>239</v>
      </c>
      <c r="G6" s="51" t="s">
        <v>240</v>
      </c>
      <c r="H6" s="51" t="s">
        <v>242</v>
      </c>
      <c r="I6" s="145" t="s">
        <v>292</v>
      </c>
    </row>
    <row r="7" spans="1:9" s="113" customFormat="1" ht="15">
      <c r="A7" s="111">
        <v>1</v>
      </c>
      <c r="B7" s="111">
        <v>2</v>
      </c>
      <c r="C7" s="112">
        <v>3</v>
      </c>
      <c r="D7" s="112">
        <v>4</v>
      </c>
      <c r="E7" s="112">
        <v>5</v>
      </c>
      <c r="F7" s="13">
        <v>6</v>
      </c>
      <c r="G7" s="13">
        <v>7</v>
      </c>
      <c r="H7" s="13">
        <v>8</v>
      </c>
      <c r="I7" s="13">
        <v>9</v>
      </c>
    </row>
    <row r="8" spans="1:9" s="115" customFormat="1" ht="18" customHeight="1">
      <c r="A8" s="306" t="s">
        <v>202</v>
      </c>
      <c r="B8" s="307" t="s">
        <v>205</v>
      </c>
      <c r="C8" s="110" t="s">
        <v>263</v>
      </c>
      <c r="D8" s="114"/>
      <c r="E8" s="114"/>
      <c r="F8" s="5"/>
      <c r="G8" s="5"/>
      <c r="H8" s="5"/>
      <c r="I8" s="5"/>
    </row>
    <row r="9" spans="1:9" s="115" customFormat="1" ht="16.5" customHeight="1">
      <c r="A9" s="306"/>
      <c r="B9" s="307"/>
      <c r="C9" s="110" t="s">
        <v>197</v>
      </c>
      <c r="D9" s="50"/>
      <c r="E9" s="114"/>
      <c r="F9" s="5"/>
      <c r="G9" s="5"/>
      <c r="H9" s="5"/>
      <c r="I9" s="5"/>
    </row>
    <row r="10" spans="1:9" s="115" customFormat="1" ht="19.5" customHeight="1">
      <c r="A10" s="306"/>
      <c r="B10" s="307"/>
      <c r="C10" s="110" t="s">
        <v>198</v>
      </c>
      <c r="D10" s="50"/>
      <c r="E10" s="114"/>
      <c r="F10" s="5"/>
      <c r="G10" s="5"/>
      <c r="H10" s="5"/>
      <c r="I10" s="5"/>
    </row>
    <row r="11" spans="1:9" s="115" customFormat="1" ht="20.25" customHeight="1">
      <c r="A11" s="306"/>
      <c r="B11" s="307"/>
      <c r="C11" s="110" t="s">
        <v>199</v>
      </c>
      <c r="D11" s="50"/>
      <c r="E11" s="114"/>
      <c r="F11" s="5"/>
      <c r="G11" s="5"/>
      <c r="H11" s="5"/>
      <c r="I11" s="5"/>
    </row>
    <row r="12" spans="1:9" s="115" customFormat="1" ht="21" customHeight="1">
      <c r="A12" s="306"/>
      <c r="B12" s="307"/>
      <c r="C12" s="110" t="s">
        <v>194</v>
      </c>
      <c r="D12" s="50"/>
      <c r="E12" s="114"/>
      <c r="F12" s="5"/>
      <c r="G12" s="5"/>
      <c r="H12" s="5"/>
      <c r="I12" s="5"/>
    </row>
    <row r="13" spans="1:9" s="115" customFormat="1" ht="15">
      <c r="A13" s="306"/>
      <c r="B13" s="307"/>
      <c r="C13" s="110" t="s">
        <v>204</v>
      </c>
      <c r="D13" s="50"/>
      <c r="E13" s="114"/>
      <c r="F13" s="5"/>
      <c r="G13" s="5"/>
      <c r="H13" s="5"/>
      <c r="I13" s="5"/>
    </row>
    <row r="14" spans="1:9" s="115" customFormat="1" ht="15">
      <c r="A14" s="306" t="s">
        <v>97</v>
      </c>
      <c r="B14" s="307" t="s">
        <v>207</v>
      </c>
      <c r="C14" s="110" t="s">
        <v>263</v>
      </c>
      <c r="D14" s="114"/>
      <c r="E14" s="114"/>
      <c r="F14" s="5"/>
      <c r="G14" s="5"/>
      <c r="H14" s="5"/>
      <c r="I14" s="5"/>
    </row>
    <row r="15" spans="1:9" s="115" customFormat="1" ht="18.75" customHeight="1">
      <c r="A15" s="306"/>
      <c r="B15" s="307"/>
      <c r="C15" s="110" t="s">
        <v>197</v>
      </c>
      <c r="D15" s="50"/>
      <c r="E15" s="114"/>
      <c r="F15" s="5"/>
      <c r="G15" s="5"/>
      <c r="H15" s="5"/>
      <c r="I15" s="5"/>
    </row>
    <row r="16" spans="1:9" s="115" customFormat="1" ht="15" customHeight="1">
      <c r="A16" s="306"/>
      <c r="B16" s="307"/>
      <c r="C16" s="110" t="s">
        <v>198</v>
      </c>
      <c r="D16" s="50"/>
      <c r="E16" s="114"/>
      <c r="F16" s="5"/>
      <c r="G16" s="5"/>
      <c r="H16" s="5"/>
      <c r="I16" s="5"/>
    </row>
    <row r="17" spans="1:9" s="115" customFormat="1" ht="18" customHeight="1">
      <c r="A17" s="306"/>
      <c r="B17" s="307"/>
      <c r="C17" s="110" t="s">
        <v>199</v>
      </c>
      <c r="D17" s="50"/>
      <c r="E17" s="114"/>
      <c r="F17" s="5"/>
      <c r="G17" s="5"/>
      <c r="H17" s="5"/>
      <c r="I17" s="5"/>
    </row>
    <row r="18" spans="1:9" s="115" customFormat="1" ht="18.75" customHeight="1">
      <c r="A18" s="306"/>
      <c r="B18" s="307"/>
      <c r="C18" s="110" t="s">
        <v>194</v>
      </c>
      <c r="D18" s="50"/>
      <c r="E18" s="114"/>
      <c r="F18" s="5"/>
      <c r="G18" s="5"/>
      <c r="H18" s="5"/>
      <c r="I18" s="5"/>
    </row>
    <row r="19" spans="1:9" s="115" customFormat="1" ht="15">
      <c r="A19" s="306"/>
      <c r="B19" s="307"/>
      <c r="C19" s="110" t="s">
        <v>204</v>
      </c>
      <c r="D19" s="50"/>
      <c r="E19" s="114"/>
      <c r="F19" s="5"/>
      <c r="G19" s="5"/>
      <c r="H19" s="5"/>
      <c r="I19" s="5"/>
    </row>
    <row r="20" spans="1:9" s="115" customFormat="1" ht="15">
      <c r="A20" s="199" t="s">
        <v>210</v>
      </c>
      <c r="B20" s="301" t="s">
        <v>209</v>
      </c>
      <c r="C20" s="110" t="s">
        <v>263</v>
      </c>
      <c r="D20" s="114"/>
      <c r="E20" s="114"/>
      <c r="F20" s="5"/>
      <c r="G20" s="5"/>
      <c r="H20" s="5"/>
      <c r="I20" s="5"/>
    </row>
    <row r="21" spans="1:9" s="115" customFormat="1" ht="18" customHeight="1">
      <c r="A21" s="300"/>
      <c r="B21" s="302"/>
      <c r="C21" s="110" t="s">
        <v>197</v>
      </c>
      <c r="D21" s="50"/>
      <c r="E21" s="50"/>
      <c r="F21" s="94"/>
      <c r="G21" s="94"/>
      <c r="H21" s="94"/>
      <c r="I21" s="94"/>
    </row>
    <row r="22" spans="1:9" s="115" customFormat="1" ht="15">
      <c r="A22" s="300"/>
      <c r="B22" s="302"/>
      <c r="C22" s="110" t="s">
        <v>198</v>
      </c>
      <c r="D22" s="50"/>
      <c r="E22" s="50"/>
      <c r="F22" s="39"/>
      <c r="G22" s="39"/>
      <c r="H22" s="39"/>
      <c r="I22" s="124"/>
    </row>
    <row r="23" spans="1:9" s="115" customFormat="1" ht="15">
      <c r="A23" s="300"/>
      <c r="B23" s="302"/>
      <c r="C23" s="110" t="s">
        <v>199</v>
      </c>
      <c r="D23" s="50"/>
      <c r="E23" s="50"/>
      <c r="F23" s="94"/>
      <c r="G23" s="94"/>
      <c r="H23" s="94"/>
      <c r="I23" s="94"/>
    </row>
    <row r="24" spans="1:9" s="115" customFormat="1" ht="17.25" customHeight="1">
      <c r="A24" s="300"/>
      <c r="B24" s="302"/>
      <c r="C24" s="110" t="s">
        <v>194</v>
      </c>
      <c r="D24" s="50"/>
      <c r="E24" s="50"/>
      <c r="F24" s="94"/>
      <c r="G24" s="94"/>
      <c r="H24" s="94"/>
      <c r="I24" s="94"/>
    </row>
    <row r="25" spans="1:9" s="115" customFormat="1" ht="15">
      <c r="A25" s="200"/>
      <c r="B25" s="303"/>
      <c r="C25" s="110" t="s">
        <v>204</v>
      </c>
      <c r="D25" s="50"/>
      <c r="E25" s="50"/>
      <c r="F25" s="94"/>
      <c r="G25" s="94"/>
      <c r="H25" s="94"/>
      <c r="I25" s="94"/>
    </row>
    <row r="26" spans="1:9" s="115" customFormat="1" ht="15">
      <c r="A26" s="37" t="s">
        <v>45</v>
      </c>
      <c r="B26" s="116"/>
      <c r="C26" s="118"/>
      <c r="D26" s="50"/>
      <c r="E26" s="50"/>
      <c r="F26" s="94"/>
      <c r="G26" s="94"/>
      <c r="H26" s="94"/>
      <c r="I26" s="94"/>
    </row>
    <row r="27" spans="1:9" s="115" customFormat="1" ht="15">
      <c r="A27" s="37" t="s">
        <v>211</v>
      </c>
      <c r="B27" s="37" t="s">
        <v>212</v>
      </c>
      <c r="C27" s="118"/>
      <c r="D27" s="50"/>
      <c r="E27" s="50"/>
      <c r="F27" s="94"/>
      <c r="G27" s="94"/>
      <c r="H27" s="94"/>
      <c r="I27" s="94"/>
    </row>
    <row r="28" spans="1:9" s="115" customFormat="1" ht="15">
      <c r="A28" s="37" t="s">
        <v>45</v>
      </c>
      <c r="B28" s="117"/>
      <c r="C28" s="118"/>
      <c r="D28" s="50"/>
      <c r="E28" s="114"/>
      <c r="F28" s="94"/>
      <c r="G28" s="94"/>
      <c r="H28" s="94"/>
      <c r="I28" s="94"/>
    </row>
    <row r="29" ht="6" customHeight="1"/>
    <row r="30" ht="3" customHeight="1"/>
  </sheetData>
  <sheetProtection/>
  <mergeCells count="12">
    <mergeCell ref="C5:C6"/>
    <mergeCell ref="D5:E5"/>
    <mergeCell ref="F5:I5"/>
    <mergeCell ref="A3:I3"/>
    <mergeCell ref="A20:A25"/>
    <mergeCell ref="B20:B25"/>
    <mergeCell ref="A5:A6"/>
    <mergeCell ref="B5:B6"/>
    <mergeCell ref="A8:A13"/>
    <mergeCell ref="B8:B13"/>
    <mergeCell ref="A14:A19"/>
    <mergeCell ref="B14:B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127" customWidth="1"/>
    <col min="2" max="2" width="21.25390625" style="127" customWidth="1"/>
    <col min="3" max="3" width="25.375" style="127" customWidth="1"/>
    <col min="4" max="4" width="12.00390625" style="127" customWidth="1"/>
    <col min="5" max="5" width="11.25390625" style="127" customWidth="1"/>
    <col min="6" max="6" width="15.75390625" style="127" customWidth="1"/>
    <col min="7" max="7" width="13.25390625" style="127" customWidth="1"/>
    <col min="8" max="8" width="12.75390625" style="127" customWidth="1"/>
    <col min="9" max="9" width="16.75390625" style="127" customWidth="1"/>
    <col min="10" max="10" width="13.75390625" style="127" customWidth="1"/>
    <col min="11" max="11" width="12.25390625" style="127" customWidth="1"/>
    <col min="12" max="12" width="21.25390625" style="127" customWidth="1"/>
    <col min="13" max="16384" width="9.125" style="127" customWidth="1"/>
  </cols>
  <sheetData>
    <row r="1" spans="1:20" ht="27.75" customHeight="1">
      <c r="A1" s="126"/>
      <c r="B1" s="126"/>
      <c r="C1" s="311"/>
      <c r="D1" s="311"/>
      <c r="E1" s="311"/>
      <c r="F1" s="311"/>
      <c r="G1" s="311"/>
      <c r="H1" s="311"/>
      <c r="I1" s="311"/>
      <c r="J1" s="311"/>
      <c r="K1" s="126"/>
      <c r="L1" s="129" t="s">
        <v>256</v>
      </c>
      <c r="M1" s="128"/>
      <c r="N1" s="128"/>
      <c r="O1" s="128"/>
      <c r="P1" s="128"/>
      <c r="Q1" s="128"/>
      <c r="R1" s="128"/>
      <c r="S1" s="128"/>
      <c r="T1" s="128"/>
    </row>
    <row r="2" spans="1:16" ht="32.25" customHeight="1">
      <c r="A2" s="126"/>
      <c r="B2" s="312" t="s">
        <v>255</v>
      </c>
      <c r="C2" s="312"/>
      <c r="D2" s="312"/>
      <c r="E2" s="312"/>
      <c r="F2" s="312"/>
      <c r="G2" s="312"/>
      <c r="H2" s="312"/>
      <c r="I2" s="312"/>
      <c r="J2" s="312"/>
      <c r="K2" s="126"/>
      <c r="L2" s="126"/>
      <c r="M2" s="126"/>
      <c r="N2" s="126"/>
      <c r="O2" s="126"/>
      <c r="P2" s="126"/>
    </row>
    <row r="3" spans="1:16" ht="1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M3" s="126"/>
      <c r="N3" s="126"/>
      <c r="O3" s="126"/>
      <c r="P3" s="126"/>
    </row>
    <row r="4" spans="1:16" ht="1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90">
      <c r="A5" s="142" t="s">
        <v>245</v>
      </c>
      <c r="B5" s="143" t="s">
        <v>252</v>
      </c>
      <c r="C5" s="143" t="s">
        <v>253</v>
      </c>
      <c r="D5" s="143" t="s">
        <v>249</v>
      </c>
      <c r="E5" s="143" t="s">
        <v>250</v>
      </c>
      <c r="F5" s="143" t="s">
        <v>251</v>
      </c>
      <c r="G5" s="143" t="s">
        <v>254</v>
      </c>
      <c r="H5" s="143" t="s">
        <v>257</v>
      </c>
      <c r="I5" s="143" t="s">
        <v>258</v>
      </c>
      <c r="J5" s="143" t="s">
        <v>243</v>
      </c>
      <c r="K5" s="143" t="s">
        <v>259</v>
      </c>
      <c r="L5" s="144" t="s">
        <v>260</v>
      </c>
      <c r="M5" s="126"/>
      <c r="N5" s="126"/>
      <c r="O5" s="126"/>
      <c r="P5" s="126"/>
    </row>
    <row r="6" spans="1:16" ht="15">
      <c r="A6" s="139" t="s">
        <v>48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1"/>
      <c r="M6" s="126"/>
      <c r="N6" s="126"/>
      <c r="O6" s="126"/>
      <c r="P6" s="126"/>
    </row>
    <row r="7" spans="1:16" ht="15">
      <c r="A7" s="130" t="s">
        <v>246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2"/>
      <c r="M7" s="126"/>
      <c r="N7" s="126"/>
      <c r="O7" s="126"/>
      <c r="P7" s="126"/>
    </row>
    <row r="8" spans="1:16" ht="15">
      <c r="A8" s="130" t="s">
        <v>247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2"/>
      <c r="M8" s="126"/>
      <c r="N8" s="126"/>
      <c r="O8" s="126"/>
      <c r="P8" s="126"/>
    </row>
    <row r="9" spans="1:16" ht="15">
      <c r="A9" s="130" t="s">
        <v>244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2"/>
      <c r="M9" s="126"/>
      <c r="N9" s="126"/>
      <c r="O9" s="126"/>
      <c r="P9" s="126"/>
    </row>
    <row r="10" spans="1:16" ht="15">
      <c r="A10" s="130" t="s">
        <v>66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/>
      <c r="M10" s="126"/>
      <c r="N10" s="126"/>
      <c r="O10" s="126"/>
      <c r="P10" s="126"/>
    </row>
    <row r="11" spans="1:16" ht="15">
      <c r="A11" s="130" t="s">
        <v>248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2"/>
      <c r="M11" s="126"/>
      <c r="N11" s="126"/>
      <c r="O11" s="126"/>
      <c r="P11" s="126"/>
    </row>
    <row r="12" spans="1:16" ht="15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5"/>
      <c r="M12" s="126"/>
      <c r="N12" s="126"/>
      <c r="O12" s="126"/>
      <c r="P12" s="126"/>
    </row>
    <row r="13" spans="1:16" ht="1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26"/>
      <c r="N13" s="126"/>
      <c r="O13" s="126"/>
      <c r="P13" s="126"/>
    </row>
    <row r="14" spans="1:16" ht="1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</row>
    <row r="15" spans="1:16" ht="1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</row>
    <row r="16" spans="1:16" ht="1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</row>
    <row r="17" spans="1:16" ht="1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ht="1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6"/>
  <sheetViews>
    <sheetView showGridLines="0" tabSelected="1" view="pageBreakPreview" zoomScale="6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00" sqref="B100:B106"/>
    </sheetView>
  </sheetViews>
  <sheetFormatPr defaultColWidth="9.00390625" defaultRowHeight="12.75"/>
  <cols>
    <col min="1" max="1" width="6.375" style="119" customWidth="1"/>
    <col min="2" max="2" width="32.125" style="119" customWidth="1"/>
    <col min="3" max="3" width="33.25390625" style="119" customWidth="1"/>
    <col min="4" max="4" width="7.375" style="119" customWidth="1"/>
    <col min="5" max="5" width="6.875" style="119" customWidth="1"/>
    <col min="6" max="6" width="14.75390625" style="119" customWidth="1"/>
    <col min="7" max="7" width="12.00390625" style="119" customWidth="1"/>
    <col min="8" max="8" width="13.125" style="119" customWidth="1"/>
    <col min="9" max="9" width="13.375" style="119" customWidth="1"/>
    <col min="10" max="10" width="12.125" style="119" customWidth="1"/>
    <col min="11" max="11" width="13.00390625" style="119" customWidth="1"/>
    <col min="12" max="12" width="13.75390625" style="119" customWidth="1"/>
    <col min="13" max="13" width="13.25390625" style="119" customWidth="1"/>
    <col min="14" max="14" width="13.875" style="119" customWidth="1"/>
    <col min="15" max="15" width="13.375" style="119" customWidth="1"/>
    <col min="16" max="16" width="12.25390625" style="119" customWidth="1"/>
    <col min="17" max="17" width="12.375" style="119" customWidth="1"/>
    <col min="18" max="18" width="14.75390625" style="119" bestFit="1" customWidth="1"/>
    <col min="19" max="16384" width="9.125" style="119" customWidth="1"/>
  </cols>
  <sheetData>
    <row r="1" spans="2:17" s="109" customFormat="1" ht="40.5" customHeight="1">
      <c r="B1" s="324"/>
      <c r="C1" s="324"/>
      <c r="I1" s="177"/>
      <c r="J1" s="178"/>
      <c r="K1" s="178"/>
      <c r="L1" s="190"/>
      <c r="M1" s="190"/>
      <c r="N1" s="327" t="s">
        <v>326</v>
      </c>
      <c r="O1" s="328"/>
      <c r="P1" s="328"/>
      <c r="Q1" s="328"/>
    </row>
    <row r="2" s="109" customFormat="1" ht="15" customHeight="1"/>
    <row r="3" spans="1:17" s="109" customFormat="1" ht="37.5" customHeight="1">
      <c r="A3" s="329" t="s">
        <v>319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3:17" s="109" customFormat="1" ht="12" customHeight="1">
      <c r="M4" s="316"/>
      <c r="N4" s="316"/>
      <c r="O4" s="316"/>
      <c r="P4" s="316"/>
      <c r="Q4" s="317"/>
    </row>
    <row r="5" spans="1:17" s="109" customFormat="1" ht="31.5" customHeight="1">
      <c r="A5" s="325" t="s">
        <v>208</v>
      </c>
      <c r="B5" s="325" t="s">
        <v>206</v>
      </c>
      <c r="C5" s="325"/>
      <c r="D5" s="325" t="s">
        <v>175</v>
      </c>
      <c r="E5" s="325"/>
      <c r="F5" s="325" t="s">
        <v>331</v>
      </c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6"/>
    </row>
    <row r="6" spans="1:17" s="109" customFormat="1" ht="17.25" customHeight="1">
      <c r="A6" s="325"/>
      <c r="B6" s="325"/>
      <c r="C6" s="325"/>
      <c r="D6" s="180" t="s">
        <v>52</v>
      </c>
      <c r="E6" s="180" t="s">
        <v>313</v>
      </c>
      <c r="F6" s="180" t="s">
        <v>196</v>
      </c>
      <c r="G6" s="180">
        <v>2014</v>
      </c>
      <c r="H6" s="180">
        <v>2015</v>
      </c>
      <c r="I6" s="180">
        <v>2016</v>
      </c>
      <c r="J6" s="180">
        <v>2017</v>
      </c>
      <c r="K6" s="180">
        <v>2018</v>
      </c>
      <c r="L6" s="180">
        <v>2019</v>
      </c>
      <c r="M6" s="180">
        <v>2020</v>
      </c>
      <c r="N6" s="180">
        <v>2021</v>
      </c>
      <c r="O6" s="180">
        <v>2022</v>
      </c>
      <c r="P6" s="180">
        <v>2023</v>
      </c>
      <c r="Q6" s="180">
        <v>2024</v>
      </c>
    </row>
    <row r="7" spans="1:17" s="113" customFormat="1" ht="12" customHeight="1">
      <c r="A7" s="187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  <c r="G7" s="187">
        <v>7</v>
      </c>
      <c r="H7" s="187">
        <v>8</v>
      </c>
      <c r="I7" s="187">
        <v>9</v>
      </c>
      <c r="J7" s="188">
        <v>10</v>
      </c>
      <c r="K7" s="188">
        <v>11</v>
      </c>
      <c r="L7" s="188">
        <v>12</v>
      </c>
      <c r="M7" s="188">
        <v>13</v>
      </c>
      <c r="N7" s="188">
        <v>14</v>
      </c>
      <c r="O7" s="188">
        <v>15</v>
      </c>
      <c r="P7" s="188">
        <v>16</v>
      </c>
      <c r="Q7" s="188">
        <v>17</v>
      </c>
    </row>
    <row r="8" spans="1:17" s="115" customFormat="1" ht="18.75" customHeight="1">
      <c r="A8" s="320"/>
      <c r="B8" s="320" t="s">
        <v>316</v>
      </c>
      <c r="C8" s="181" t="s">
        <v>263</v>
      </c>
      <c r="D8" s="313"/>
      <c r="E8" s="313"/>
      <c r="F8" s="189">
        <f>SUM(F9:F14)</f>
        <v>2248762.851658788</v>
      </c>
      <c r="G8" s="189">
        <f aca="true" t="shared" si="0" ref="G8:N8">SUM(G9:G14)</f>
        <v>80218.04276</v>
      </c>
      <c r="H8" s="189">
        <f t="shared" si="0"/>
        <v>221665.84686000002</v>
      </c>
      <c r="I8" s="189">
        <f t="shared" si="0"/>
        <v>143907.62839</v>
      </c>
      <c r="J8" s="189">
        <f t="shared" si="0"/>
        <v>97641.79331000001</v>
      </c>
      <c r="K8" s="189">
        <f t="shared" si="0"/>
        <v>362817.66842</v>
      </c>
      <c r="L8" s="189">
        <f t="shared" si="0"/>
        <v>456495.48890878784</v>
      </c>
      <c r="M8" s="182">
        <f t="shared" si="0"/>
        <v>260337.98621</v>
      </c>
      <c r="N8" s="182">
        <f t="shared" si="0"/>
        <v>217301.37316000002</v>
      </c>
      <c r="O8" s="182">
        <f>SUM(O9:O14)</f>
        <v>202907.10469</v>
      </c>
      <c r="P8" s="182">
        <f>SUM(P9:P14)</f>
        <v>124974.0852</v>
      </c>
      <c r="Q8" s="182">
        <f>SUM(Q9:Q14)</f>
        <v>80495.83375</v>
      </c>
    </row>
    <row r="9" spans="1:17" s="115" customFormat="1" ht="26.25" customHeight="1">
      <c r="A9" s="320"/>
      <c r="B9" s="320"/>
      <c r="C9" s="181" t="s">
        <v>197</v>
      </c>
      <c r="D9" s="313"/>
      <c r="E9" s="313"/>
      <c r="F9" s="182">
        <f>F20+F66</f>
        <v>0</v>
      </c>
      <c r="G9" s="182">
        <f aca="true" t="shared" si="1" ref="G9:N9">G20+G66</f>
        <v>0</v>
      </c>
      <c r="H9" s="182">
        <f t="shared" si="1"/>
        <v>0</v>
      </c>
      <c r="I9" s="182">
        <f t="shared" si="1"/>
        <v>0</v>
      </c>
      <c r="J9" s="182">
        <f t="shared" si="1"/>
        <v>0</v>
      </c>
      <c r="K9" s="182">
        <f t="shared" si="1"/>
        <v>0</v>
      </c>
      <c r="L9" s="182">
        <f t="shared" si="1"/>
        <v>0</v>
      </c>
      <c r="M9" s="182">
        <f t="shared" si="1"/>
        <v>0</v>
      </c>
      <c r="N9" s="182">
        <f t="shared" si="1"/>
        <v>0</v>
      </c>
      <c r="O9" s="182">
        <f aca="true" t="shared" si="2" ref="O9:P14">O20+O66</f>
        <v>0</v>
      </c>
      <c r="P9" s="182">
        <f t="shared" si="2"/>
        <v>0</v>
      </c>
      <c r="Q9" s="182">
        <f aca="true" t="shared" si="3" ref="Q9:Q14">Q20+Q66</f>
        <v>0</v>
      </c>
    </row>
    <row r="10" spans="1:18" s="115" customFormat="1" ht="22.5" customHeight="1">
      <c r="A10" s="320"/>
      <c r="B10" s="320"/>
      <c r="C10" s="181" t="s">
        <v>198</v>
      </c>
      <c r="D10" s="313"/>
      <c r="E10" s="313"/>
      <c r="F10" s="182">
        <f>F21+F67</f>
        <v>2232957.71706</v>
      </c>
      <c r="G10" s="182">
        <f aca="true" t="shared" si="4" ref="G10:N10">G21+G67</f>
        <v>79883.84352</v>
      </c>
      <c r="H10" s="182">
        <f t="shared" si="4"/>
        <v>220042.88591</v>
      </c>
      <c r="I10" s="182">
        <f t="shared" si="4"/>
        <v>142813.52351</v>
      </c>
      <c r="J10" s="182">
        <f t="shared" si="4"/>
        <v>97169.57326</v>
      </c>
      <c r="K10" s="182">
        <f t="shared" si="4"/>
        <v>359738.30582</v>
      </c>
      <c r="L10" s="182">
        <f t="shared" si="4"/>
        <v>452479.73215999996</v>
      </c>
      <c r="M10" s="182">
        <f t="shared" si="4"/>
        <v>258336.06361</v>
      </c>
      <c r="N10" s="182">
        <f t="shared" si="4"/>
        <v>215941.55129</v>
      </c>
      <c r="O10" s="182">
        <f t="shared" si="2"/>
        <v>201642.69763</v>
      </c>
      <c r="P10" s="182">
        <f t="shared" si="2"/>
        <v>124469.03469</v>
      </c>
      <c r="Q10" s="182">
        <f>Q21+Q67</f>
        <v>80440.50566000001</v>
      </c>
      <c r="R10" s="179"/>
    </row>
    <row r="11" spans="1:17" s="115" customFormat="1" ht="18.75" customHeight="1">
      <c r="A11" s="320"/>
      <c r="B11" s="320"/>
      <c r="C11" s="181" t="s">
        <v>199</v>
      </c>
      <c r="D11" s="313"/>
      <c r="E11" s="313"/>
      <c r="F11" s="182">
        <f>F22+F68</f>
        <v>15805.134598787878</v>
      </c>
      <c r="G11" s="182">
        <f aca="true" t="shared" si="5" ref="G11:N11">G22+G68</f>
        <v>334.19924000000003</v>
      </c>
      <c r="H11" s="182">
        <f t="shared" si="5"/>
        <v>1622.96095</v>
      </c>
      <c r="I11" s="182">
        <f t="shared" si="5"/>
        <v>1094.10488</v>
      </c>
      <c r="J11" s="182">
        <f t="shared" si="5"/>
        <v>472.22005</v>
      </c>
      <c r="K11" s="182">
        <f t="shared" si="5"/>
        <v>3079.3626000000004</v>
      </c>
      <c r="L11" s="182">
        <f t="shared" si="5"/>
        <v>4015.7567487878787</v>
      </c>
      <c r="M11" s="182">
        <f t="shared" si="5"/>
        <v>2001.9226</v>
      </c>
      <c r="N11" s="182">
        <f t="shared" si="5"/>
        <v>1359.82187</v>
      </c>
      <c r="O11" s="182">
        <f t="shared" si="2"/>
        <v>1264.40706</v>
      </c>
      <c r="P11" s="182">
        <f t="shared" si="2"/>
        <v>505.05051</v>
      </c>
      <c r="Q11" s="182">
        <f>Q22+Q68</f>
        <v>55.32809</v>
      </c>
    </row>
    <row r="12" spans="1:17" s="115" customFormat="1" ht="22.5" customHeight="1">
      <c r="A12" s="320"/>
      <c r="B12" s="320"/>
      <c r="C12" s="181" t="s">
        <v>194</v>
      </c>
      <c r="D12" s="313"/>
      <c r="E12" s="313"/>
      <c r="F12" s="182">
        <f aca="true" t="shared" si="6" ref="F12:N12">F23+F69</f>
        <v>0</v>
      </c>
      <c r="G12" s="182">
        <f t="shared" si="6"/>
        <v>0</v>
      </c>
      <c r="H12" s="182">
        <f t="shared" si="6"/>
        <v>0</v>
      </c>
      <c r="I12" s="182">
        <f t="shared" si="6"/>
        <v>0</v>
      </c>
      <c r="J12" s="182">
        <f t="shared" si="6"/>
        <v>0</v>
      </c>
      <c r="K12" s="182">
        <f t="shared" si="6"/>
        <v>0</v>
      </c>
      <c r="L12" s="182">
        <f t="shared" si="6"/>
        <v>0</v>
      </c>
      <c r="M12" s="182">
        <f t="shared" si="6"/>
        <v>0</v>
      </c>
      <c r="N12" s="182">
        <f t="shared" si="6"/>
        <v>0</v>
      </c>
      <c r="O12" s="182">
        <f t="shared" si="2"/>
        <v>0</v>
      </c>
      <c r="P12" s="182">
        <f t="shared" si="2"/>
        <v>0</v>
      </c>
      <c r="Q12" s="182">
        <f t="shared" si="3"/>
        <v>0</v>
      </c>
    </row>
    <row r="13" spans="1:17" s="115" customFormat="1" ht="18.75" customHeight="1">
      <c r="A13" s="320"/>
      <c r="B13" s="320"/>
      <c r="C13" s="181" t="s">
        <v>204</v>
      </c>
      <c r="D13" s="313"/>
      <c r="E13" s="313"/>
      <c r="F13" s="182">
        <f aca="true" t="shared" si="7" ref="F13:N13">F24+F70</f>
        <v>0</v>
      </c>
      <c r="G13" s="182">
        <f t="shared" si="7"/>
        <v>0</v>
      </c>
      <c r="H13" s="182">
        <f t="shared" si="7"/>
        <v>0</v>
      </c>
      <c r="I13" s="182">
        <f t="shared" si="7"/>
        <v>0</v>
      </c>
      <c r="J13" s="182">
        <f t="shared" si="7"/>
        <v>0</v>
      </c>
      <c r="K13" s="182">
        <f t="shared" si="7"/>
        <v>0</v>
      </c>
      <c r="L13" s="182">
        <f t="shared" si="7"/>
        <v>0</v>
      </c>
      <c r="M13" s="182">
        <f t="shared" si="7"/>
        <v>0</v>
      </c>
      <c r="N13" s="182">
        <f t="shared" si="7"/>
        <v>0</v>
      </c>
      <c r="O13" s="182">
        <f t="shared" si="2"/>
        <v>0</v>
      </c>
      <c r="P13" s="182">
        <f t="shared" si="2"/>
        <v>0</v>
      </c>
      <c r="Q13" s="182">
        <f t="shared" si="3"/>
        <v>0</v>
      </c>
    </row>
    <row r="14" spans="1:17" s="115" customFormat="1" ht="31.5" customHeight="1">
      <c r="A14" s="320"/>
      <c r="B14" s="320"/>
      <c r="C14" s="181" t="s">
        <v>314</v>
      </c>
      <c r="D14" s="313"/>
      <c r="E14" s="313"/>
      <c r="F14" s="182">
        <f aca="true" t="shared" si="8" ref="F14:N14">F25+F71</f>
        <v>0</v>
      </c>
      <c r="G14" s="182">
        <f t="shared" si="8"/>
        <v>0</v>
      </c>
      <c r="H14" s="182">
        <f t="shared" si="8"/>
        <v>0</v>
      </c>
      <c r="I14" s="182">
        <f t="shared" si="8"/>
        <v>0</v>
      </c>
      <c r="J14" s="182">
        <f t="shared" si="8"/>
        <v>0</v>
      </c>
      <c r="K14" s="182">
        <f t="shared" si="8"/>
        <v>0</v>
      </c>
      <c r="L14" s="182">
        <f t="shared" si="8"/>
        <v>0</v>
      </c>
      <c r="M14" s="182">
        <f t="shared" si="8"/>
        <v>0</v>
      </c>
      <c r="N14" s="182">
        <f t="shared" si="8"/>
        <v>0</v>
      </c>
      <c r="O14" s="182">
        <f t="shared" si="2"/>
        <v>0</v>
      </c>
      <c r="P14" s="182">
        <f t="shared" si="2"/>
        <v>0</v>
      </c>
      <c r="Q14" s="182">
        <f t="shared" si="3"/>
        <v>0</v>
      </c>
    </row>
    <row r="15" spans="1:17" s="3" customFormat="1" ht="15">
      <c r="A15" s="186" t="s">
        <v>202</v>
      </c>
      <c r="B15" s="192" t="s">
        <v>301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3"/>
    </row>
    <row r="16" spans="1:17" s="3" customFormat="1" ht="18.75" customHeight="1">
      <c r="A16" s="322" t="s">
        <v>303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19"/>
    </row>
    <row r="17" spans="1:17" s="3" customFormat="1" ht="15">
      <c r="A17" s="194" t="s">
        <v>225</v>
      </c>
      <c r="B17" s="331" t="s">
        <v>296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2"/>
    </row>
    <row r="18" spans="1:17" s="3" customFormat="1" ht="20.25" customHeight="1">
      <c r="A18" s="322" t="s">
        <v>304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19"/>
    </row>
    <row r="19" spans="1:17" s="115" customFormat="1" ht="19.5" customHeight="1">
      <c r="A19" s="321" t="s">
        <v>2</v>
      </c>
      <c r="B19" s="320" t="s">
        <v>305</v>
      </c>
      <c r="C19" s="181" t="s">
        <v>263</v>
      </c>
      <c r="D19" s="313" t="s">
        <v>0</v>
      </c>
      <c r="E19" s="313" t="s">
        <v>306</v>
      </c>
      <c r="F19" s="189">
        <f>SUM(F20:F25)</f>
        <v>1577453.461628788</v>
      </c>
      <c r="G19" s="189">
        <f>SUM(G20:G25)</f>
        <v>33415.08976</v>
      </c>
      <c r="H19" s="189">
        <f aca="true" t="shared" si="9" ref="H19:N19">SUM(H20:H25)</f>
        <v>176470.66186000002</v>
      </c>
      <c r="I19" s="189">
        <f t="shared" si="9"/>
        <v>92205.86839</v>
      </c>
      <c r="J19" s="189">
        <f t="shared" si="9"/>
        <v>47222.00531000001</v>
      </c>
      <c r="K19" s="189">
        <f t="shared" si="9"/>
        <v>307936.22242</v>
      </c>
      <c r="L19" s="189">
        <f t="shared" si="9"/>
        <v>401544.66087878786</v>
      </c>
      <c r="M19" s="189">
        <f t="shared" si="9"/>
        <v>200198.2001</v>
      </c>
      <c r="N19" s="182">
        <f t="shared" si="9"/>
        <v>135982.18751000002</v>
      </c>
      <c r="O19" s="182">
        <f>SUM(O20:O25)</f>
        <v>126440.70582999999</v>
      </c>
      <c r="P19" s="182">
        <f>SUM(P20:P25)</f>
        <v>50505.05051</v>
      </c>
      <c r="Q19" s="182">
        <f>SUM(Q20:Q25)</f>
        <v>5532.80906</v>
      </c>
    </row>
    <row r="20" spans="1:17" s="115" customFormat="1" ht="22.5" customHeight="1">
      <c r="A20" s="321"/>
      <c r="B20" s="320"/>
      <c r="C20" s="181" t="s">
        <v>197</v>
      </c>
      <c r="D20" s="313"/>
      <c r="E20" s="313"/>
      <c r="F20" s="189">
        <f aca="true" t="shared" si="10" ref="F20:F25">SUM(G20:P20)</f>
        <v>0</v>
      </c>
      <c r="G20" s="189">
        <f>G27+G34+G48+G41</f>
        <v>0</v>
      </c>
      <c r="H20" s="189">
        <f>H27+H34+H48</f>
        <v>0</v>
      </c>
      <c r="I20" s="189">
        <f>I27+I34+I48</f>
        <v>0</v>
      </c>
      <c r="J20" s="189">
        <f>J27+J34+J48</f>
        <v>0</v>
      </c>
      <c r="K20" s="189">
        <f>K27+K34+K48</f>
        <v>0</v>
      </c>
      <c r="L20" s="189">
        <f aca="true" t="shared" si="11" ref="L20:Q20">L27+L34+L48+L41</f>
        <v>0</v>
      </c>
      <c r="M20" s="189">
        <f t="shared" si="11"/>
        <v>0</v>
      </c>
      <c r="N20" s="182">
        <f t="shared" si="11"/>
        <v>0</v>
      </c>
      <c r="O20" s="182">
        <f t="shared" si="11"/>
        <v>0</v>
      </c>
      <c r="P20" s="182">
        <f t="shared" si="11"/>
        <v>0</v>
      </c>
      <c r="Q20" s="182">
        <f t="shared" si="11"/>
        <v>0</v>
      </c>
    </row>
    <row r="21" spans="1:17" s="115" customFormat="1" ht="21" customHeight="1">
      <c r="A21" s="321"/>
      <c r="B21" s="320"/>
      <c r="C21" s="181" t="s">
        <v>198</v>
      </c>
      <c r="D21" s="313"/>
      <c r="E21" s="313"/>
      <c r="F21" s="189">
        <f>SUM(G21:P21)+Q21</f>
        <v>1561648.32703</v>
      </c>
      <c r="G21" s="189">
        <f>G28+G35+G49</f>
        <v>33080.89052</v>
      </c>
      <c r="H21" s="189">
        <f>H28+H42+H35+H49</f>
        <v>174847.70091</v>
      </c>
      <c r="I21" s="189">
        <f aca="true" t="shared" si="12" ref="I21:L22">I28+I35+I42+I49</f>
        <v>91111.76351</v>
      </c>
      <c r="J21" s="189">
        <f t="shared" si="12"/>
        <v>46749.785260000004</v>
      </c>
      <c r="K21" s="189">
        <f t="shared" si="12"/>
        <v>304856.85982</v>
      </c>
      <c r="L21" s="189">
        <f t="shared" si="12"/>
        <v>397528.90413</v>
      </c>
      <c r="M21" s="189">
        <f>M28+M35+M42+M49</f>
        <v>198196.2775</v>
      </c>
      <c r="N21" s="182">
        <f>N28+N35+N42+N49</f>
        <v>134622.36564</v>
      </c>
      <c r="O21" s="182">
        <f aca="true" t="shared" si="13" ref="O21:P25">O28+O35+O49+O42</f>
        <v>125176.29877</v>
      </c>
      <c r="P21" s="182">
        <f t="shared" si="13"/>
        <v>50000</v>
      </c>
      <c r="Q21" s="182">
        <f>Q28+Q35+Q49+Q42</f>
        <v>5477.48097</v>
      </c>
    </row>
    <row r="22" spans="1:17" s="115" customFormat="1" ht="21" customHeight="1">
      <c r="A22" s="321"/>
      <c r="B22" s="320"/>
      <c r="C22" s="181" t="s">
        <v>199</v>
      </c>
      <c r="D22" s="313"/>
      <c r="E22" s="313"/>
      <c r="F22" s="189">
        <f>SUM(G22:P22)+Q22</f>
        <v>15805.134598787878</v>
      </c>
      <c r="G22" s="189">
        <f>G29+G36+G50</f>
        <v>334.19924000000003</v>
      </c>
      <c r="H22" s="189">
        <f>H29+H36+H43+H50</f>
        <v>1622.96095</v>
      </c>
      <c r="I22" s="189">
        <f t="shared" si="12"/>
        <v>1094.10488</v>
      </c>
      <c r="J22" s="189">
        <f t="shared" si="12"/>
        <v>472.22005</v>
      </c>
      <c r="K22" s="189">
        <f t="shared" si="12"/>
        <v>3079.3626000000004</v>
      </c>
      <c r="L22" s="189">
        <f t="shared" si="12"/>
        <v>4015.7567487878787</v>
      </c>
      <c r="M22" s="189">
        <f>M29+M36+M43+M50</f>
        <v>2001.9226</v>
      </c>
      <c r="N22" s="182">
        <f>N29+N36+N43+N50</f>
        <v>1359.82187</v>
      </c>
      <c r="O22" s="182">
        <f t="shared" si="13"/>
        <v>1264.40706</v>
      </c>
      <c r="P22" s="182">
        <f t="shared" si="13"/>
        <v>505.05051</v>
      </c>
      <c r="Q22" s="182">
        <f>Q29+Q36+Q50+Q43</f>
        <v>55.32809</v>
      </c>
    </row>
    <row r="23" spans="1:17" s="115" customFormat="1" ht="24.75" customHeight="1">
      <c r="A23" s="321"/>
      <c r="B23" s="320"/>
      <c r="C23" s="181" t="s">
        <v>194</v>
      </c>
      <c r="D23" s="313"/>
      <c r="E23" s="313"/>
      <c r="F23" s="189">
        <f t="shared" si="10"/>
        <v>0</v>
      </c>
      <c r="G23" s="189">
        <v>0</v>
      </c>
      <c r="H23" s="189">
        <f aca="true" t="shared" si="14" ref="H23:J25">H30+H37+H51</f>
        <v>0</v>
      </c>
      <c r="I23" s="189">
        <f t="shared" si="14"/>
        <v>0</v>
      </c>
      <c r="J23" s="189">
        <f t="shared" si="14"/>
        <v>0</v>
      </c>
      <c r="K23" s="189">
        <f>K30+K37+K51</f>
        <v>0</v>
      </c>
      <c r="L23" s="189">
        <f>L30+L37+L51+L44</f>
        <v>0</v>
      </c>
      <c r="M23" s="189">
        <f aca="true" t="shared" si="15" ref="M23:N25">M30+M37+M51+M44</f>
        <v>0</v>
      </c>
      <c r="N23" s="182">
        <f t="shared" si="15"/>
        <v>0</v>
      </c>
      <c r="O23" s="182">
        <f t="shared" si="13"/>
        <v>0</v>
      </c>
      <c r="P23" s="182">
        <f t="shared" si="13"/>
        <v>0</v>
      </c>
      <c r="Q23" s="182">
        <f>Q30+Q37+Q51+Q44</f>
        <v>0</v>
      </c>
    </row>
    <row r="24" spans="1:17" s="115" customFormat="1" ht="23.25" customHeight="1">
      <c r="A24" s="321"/>
      <c r="B24" s="320"/>
      <c r="C24" s="181" t="s">
        <v>204</v>
      </c>
      <c r="D24" s="313"/>
      <c r="E24" s="313"/>
      <c r="F24" s="189">
        <f t="shared" si="10"/>
        <v>0</v>
      </c>
      <c r="G24" s="189">
        <f>G31+G38+G52</f>
        <v>0</v>
      </c>
      <c r="H24" s="189">
        <f t="shared" si="14"/>
        <v>0</v>
      </c>
      <c r="I24" s="189">
        <f t="shared" si="14"/>
        <v>0</v>
      </c>
      <c r="J24" s="189">
        <f t="shared" si="14"/>
        <v>0</v>
      </c>
      <c r="K24" s="189">
        <f>K31+K38+K52</f>
        <v>0</v>
      </c>
      <c r="L24" s="189">
        <f>L31+L38+L52+L45</f>
        <v>0</v>
      </c>
      <c r="M24" s="189">
        <f t="shared" si="15"/>
        <v>0</v>
      </c>
      <c r="N24" s="182">
        <f t="shared" si="15"/>
        <v>0</v>
      </c>
      <c r="O24" s="182">
        <f t="shared" si="13"/>
        <v>0</v>
      </c>
      <c r="P24" s="182">
        <f t="shared" si="13"/>
        <v>0</v>
      </c>
      <c r="Q24" s="182">
        <f>Q31+Q38+Q52+Q45</f>
        <v>0</v>
      </c>
    </row>
    <row r="25" spans="1:17" s="115" customFormat="1" ht="33" customHeight="1">
      <c r="A25" s="321"/>
      <c r="B25" s="320"/>
      <c r="C25" s="181" t="s">
        <v>315</v>
      </c>
      <c r="D25" s="313"/>
      <c r="E25" s="313"/>
      <c r="F25" s="189">
        <f t="shared" si="10"/>
        <v>0</v>
      </c>
      <c r="G25" s="189">
        <f>G32+G39+G53</f>
        <v>0</v>
      </c>
      <c r="H25" s="189">
        <f t="shared" si="14"/>
        <v>0</v>
      </c>
      <c r="I25" s="189">
        <f t="shared" si="14"/>
        <v>0</v>
      </c>
      <c r="J25" s="189">
        <f t="shared" si="14"/>
        <v>0</v>
      </c>
      <c r="K25" s="189">
        <f>K32+K39+K53</f>
        <v>0</v>
      </c>
      <c r="L25" s="189">
        <f>L32+L39+L53+L46</f>
        <v>0</v>
      </c>
      <c r="M25" s="189">
        <f t="shared" si="15"/>
        <v>0</v>
      </c>
      <c r="N25" s="182">
        <f t="shared" si="15"/>
        <v>0</v>
      </c>
      <c r="O25" s="182">
        <f t="shared" si="13"/>
        <v>0</v>
      </c>
      <c r="P25" s="182">
        <f t="shared" si="13"/>
        <v>0</v>
      </c>
      <c r="Q25" s="182">
        <f>Q32+Q39+Q53+Q46</f>
        <v>0</v>
      </c>
    </row>
    <row r="26" spans="1:17" s="115" customFormat="1" ht="21" customHeight="1">
      <c r="A26" s="315" t="s">
        <v>293</v>
      </c>
      <c r="B26" s="314" t="s">
        <v>327</v>
      </c>
      <c r="C26" s="181" t="s">
        <v>263</v>
      </c>
      <c r="D26" s="313" t="s">
        <v>0</v>
      </c>
      <c r="E26" s="313" t="s">
        <v>306</v>
      </c>
      <c r="F26" s="189">
        <f>SUM(F27:F32)</f>
        <v>1036746.8671547475</v>
      </c>
      <c r="G26" s="189">
        <f aca="true" t="shared" si="16" ref="G26:L26">SUM(G27:G32)</f>
        <v>2162.675</v>
      </c>
      <c r="H26" s="189">
        <f t="shared" si="16"/>
        <v>176470.66186000002</v>
      </c>
      <c r="I26" s="189">
        <f t="shared" si="16"/>
        <v>89894.23203</v>
      </c>
      <c r="J26" s="189">
        <f t="shared" si="16"/>
        <v>46612.00531</v>
      </c>
      <c r="K26" s="189">
        <f t="shared" si="16"/>
        <v>184203.96957</v>
      </c>
      <c r="L26" s="189">
        <f t="shared" si="16"/>
        <v>215567.57047474748</v>
      </c>
      <c r="M26" s="189">
        <v>3375</v>
      </c>
      <c r="N26" s="182">
        <f>SUM(N27:N32)</f>
        <v>135982.18751000002</v>
      </c>
      <c r="O26" s="182">
        <f>SUM(O27:O32)</f>
        <v>126440.70582999999</v>
      </c>
      <c r="P26" s="182">
        <f>SUM(P27:P32)</f>
        <v>50505.05051</v>
      </c>
      <c r="Q26" s="182">
        <f>SUM(Q27:Q32)</f>
        <v>5532.80906</v>
      </c>
    </row>
    <row r="27" spans="1:17" s="115" customFormat="1" ht="22.5" customHeight="1">
      <c r="A27" s="315"/>
      <c r="B27" s="314"/>
      <c r="C27" s="181" t="s">
        <v>197</v>
      </c>
      <c r="D27" s="313"/>
      <c r="E27" s="313"/>
      <c r="F27" s="189">
        <f aca="true" t="shared" si="17" ref="F27:F32">SUM(G27:P27)</f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2">
        <v>0</v>
      </c>
      <c r="O27" s="182">
        <v>0</v>
      </c>
      <c r="P27" s="182">
        <v>0</v>
      </c>
      <c r="Q27" s="182">
        <v>0</v>
      </c>
    </row>
    <row r="28" spans="1:17" s="115" customFormat="1" ht="21.75" customHeight="1">
      <c r="A28" s="315"/>
      <c r="B28" s="314"/>
      <c r="C28" s="181" t="s">
        <v>198</v>
      </c>
      <c r="D28" s="313"/>
      <c r="E28" s="313"/>
      <c r="F28" s="189">
        <f>SUM(G28:P28)+Q28</f>
        <v>1026349.0496200001</v>
      </c>
      <c r="G28" s="189">
        <v>2141</v>
      </c>
      <c r="H28" s="189">
        <v>174847.70091</v>
      </c>
      <c r="I28" s="189">
        <v>88823.24351</v>
      </c>
      <c r="J28" s="189">
        <v>46145.88526</v>
      </c>
      <c r="K28" s="189">
        <v>182361.92979</v>
      </c>
      <c r="L28" s="189">
        <v>213411.89477</v>
      </c>
      <c r="M28" s="189">
        <v>3341.25</v>
      </c>
      <c r="N28" s="182">
        <v>134622.36564</v>
      </c>
      <c r="O28" s="182">
        <v>125176.29877</v>
      </c>
      <c r="P28" s="182">
        <v>50000</v>
      </c>
      <c r="Q28" s="182">
        <v>5477.48097</v>
      </c>
    </row>
    <row r="29" spans="1:17" s="115" customFormat="1" ht="21.75" customHeight="1">
      <c r="A29" s="315"/>
      <c r="B29" s="314"/>
      <c r="C29" s="181" t="s">
        <v>199</v>
      </c>
      <c r="D29" s="313"/>
      <c r="E29" s="313"/>
      <c r="F29" s="189">
        <f>SUM(G29:P29)+Q29</f>
        <v>10397.817534747473</v>
      </c>
      <c r="G29" s="189">
        <v>21.675</v>
      </c>
      <c r="H29" s="189">
        <v>1622.96095</v>
      </c>
      <c r="I29" s="189">
        <v>1070.98852</v>
      </c>
      <c r="J29" s="189">
        <v>466.12005</v>
      </c>
      <c r="K29" s="189">
        <v>1842.03978</v>
      </c>
      <c r="L29" s="189">
        <f>L28/99</f>
        <v>2155.675704747475</v>
      </c>
      <c r="M29" s="189">
        <v>33.75</v>
      </c>
      <c r="N29" s="182">
        <v>1359.82187</v>
      </c>
      <c r="O29" s="182">
        <v>1264.40706</v>
      </c>
      <c r="P29" s="182">
        <v>505.05051</v>
      </c>
      <c r="Q29" s="182">
        <v>55.32809</v>
      </c>
    </row>
    <row r="30" spans="1:17" s="115" customFormat="1" ht="23.25" customHeight="1">
      <c r="A30" s="315"/>
      <c r="B30" s="314"/>
      <c r="C30" s="181" t="s">
        <v>194</v>
      </c>
      <c r="D30" s="313"/>
      <c r="E30" s="313"/>
      <c r="F30" s="189">
        <f t="shared" si="17"/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2">
        <v>0</v>
      </c>
      <c r="O30" s="182">
        <v>0</v>
      </c>
      <c r="P30" s="182">
        <v>0</v>
      </c>
      <c r="Q30" s="182">
        <v>0</v>
      </c>
    </row>
    <row r="31" spans="1:17" s="115" customFormat="1" ht="21.75" customHeight="1">
      <c r="A31" s="315"/>
      <c r="B31" s="314"/>
      <c r="C31" s="181" t="s">
        <v>204</v>
      </c>
      <c r="D31" s="313"/>
      <c r="E31" s="313"/>
      <c r="F31" s="189">
        <f t="shared" si="17"/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2">
        <v>0</v>
      </c>
      <c r="O31" s="182">
        <v>0</v>
      </c>
      <c r="P31" s="182">
        <v>0</v>
      </c>
      <c r="Q31" s="182">
        <v>0</v>
      </c>
    </row>
    <row r="32" spans="1:17" s="115" customFormat="1" ht="33" customHeight="1">
      <c r="A32" s="315"/>
      <c r="B32" s="314"/>
      <c r="C32" s="181" t="s">
        <v>315</v>
      </c>
      <c r="D32" s="313"/>
      <c r="E32" s="313"/>
      <c r="F32" s="189">
        <f t="shared" si="17"/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2">
        <v>0</v>
      </c>
      <c r="O32" s="182">
        <v>0</v>
      </c>
      <c r="P32" s="182">
        <v>0</v>
      </c>
      <c r="Q32" s="182">
        <v>0</v>
      </c>
    </row>
    <row r="33" spans="1:17" s="115" customFormat="1" ht="21.75" customHeight="1">
      <c r="A33" s="315" t="s">
        <v>8</v>
      </c>
      <c r="B33" s="314" t="s">
        <v>302</v>
      </c>
      <c r="C33" s="181" t="s">
        <v>263</v>
      </c>
      <c r="D33" s="313" t="s">
        <v>0</v>
      </c>
      <c r="E33" s="313" t="s">
        <v>306</v>
      </c>
      <c r="F33" s="189">
        <f>SUM(F34:F39)</f>
        <v>493494.0625440404</v>
      </c>
      <c r="G33" s="189">
        <f aca="true" t="shared" si="18" ref="G33:M33">SUM(G34:G39)</f>
        <v>0</v>
      </c>
      <c r="H33" s="189">
        <f t="shared" si="18"/>
        <v>0</v>
      </c>
      <c r="I33" s="189">
        <f t="shared" si="18"/>
        <v>0</v>
      </c>
      <c r="J33" s="189">
        <f t="shared" si="18"/>
        <v>0</v>
      </c>
      <c r="K33" s="189">
        <f t="shared" si="18"/>
        <v>120928.38204</v>
      </c>
      <c r="L33" s="189">
        <f t="shared" si="18"/>
        <v>182906.7074040404</v>
      </c>
      <c r="M33" s="189">
        <f t="shared" si="18"/>
        <v>189658.9731</v>
      </c>
      <c r="N33" s="182">
        <f>SUM(N34:N39)</f>
        <v>0</v>
      </c>
      <c r="O33" s="182">
        <f>SUM(O34:O39)</f>
        <v>0</v>
      </c>
      <c r="P33" s="182">
        <f>SUM(P34:P39)</f>
        <v>0</v>
      </c>
      <c r="Q33" s="182">
        <f>SUM(Q34:Q39)</f>
        <v>0</v>
      </c>
    </row>
    <row r="34" spans="1:17" s="115" customFormat="1" ht="22.5" customHeight="1">
      <c r="A34" s="315"/>
      <c r="B34" s="314"/>
      <c r="C34" s="181" t="s">
        <v>197</v>
      </c>
      <c r="D34" s="313"/>
      <c r="E34" s="313"/>
      <c r="F34" s="189">
        <f aca="true" t="shared" si="19" ref="F34:F39">SUM(G34:P34)</f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2">
        <v>0</v>
      </c>
      <c r="O34" s="182">
        <v>0</v>
      </c>
      <c r="P34" s="182">
        <v>0</v>
      </c>
      <c r="Q34" s="182">
        <v>0</v>
      </c>
    </row>
    <row r="35" spans="1:17" s="115" customFormat="1" ht="21" customHeight="1">
      <c r="A35" s="315"/>
      <c r="B35" s="314"/>
      <c r="C35" s="181" t="s">
        <v>198</v>
      </c>
      <c r="D35" s="313"/>
      <c r="E35" s="313"/>
      <c r="F35" s="189">
        <f t="shared" si="19"/>
        <v>488559.18132</v>
      </c>
      <c r="G35" s="189">
        <v>0</v>
      </c>
      <c r="H35" s="189">
        <v>0</v>
      </c>
      <c r="I35" s="189">
        <v>0</v>
      </c>
      <c r="J35" s="189">
        <v>0</v>
      </c>
      <c r="K35" s="189">
        <v>119719.09822</v>
      </c>
      <c r="L35" s="189">
        <v>181077.64033</v>
      </c>
      <c r="M35" s="189">
        <v>187762.44277</v>
      </c>
      <c r="N35" s="182">
        <v>0</v>
      </c>
      <c r="O35" s="182">
        <v>0</v>
      </c>
      <c r="P35" s="182">
        <v>0</v>
      </c>
      <c r="Q35" s="182">
        <v>0</v>
      </c>
    </row>
    <row r="36" spans="1:17" s="115" customFormat="1" ht="21.75" customHeight="1">
      <c r="A36" s="315"/>
      <c r="B36" s="314"/>
      <c r="C36" s="181" t="s">
        <v>199</v>
      </c>
      <c r="D36" s="313"/>
      <c r="E36" s="313"/>
      <c r="F36" s="189">
        <f t="shared" si="19"/>
        <v>4934.881224040404</v>
      </c>
      <c r="G36" s="189">
        <v>0</v>
      </c>
      <c r="H36" s="189">
        <v>0</v>
      </c>
      <c r="I36" s="189">
        <v>0</v>
      </c>
      <c r="J36" s="189">
        <v>0</v>
      </c>
      <c r="K36" s="189">
        <v>1209.28382</v>
      </c>
      <c r="L36" s="189">
        <f>L35/99</f>
        <v>1829.067074040404</v>
      </c>
      <c r="M36" s="189">
        <v>1896.53033</v>
      </c>
      <c r="N36" s="182">
        <v>0</v>
      </c>
      <c r="O36" s="182">
        <v>0</v>
      </c>
      <c r="P36" s="182">
        <v>0</v>
      </c>
      <c r="Q36" s="182">
        <v>0</v>
      </c>
    </row>
    <row r="37" spans="1:17" s="115" customFormat="1" ht="23.25" customHeight="1">
      <c r="A37" s="315"/>
      <c r="B37" s="314"/>
      <c r="C37" s="181" t="s">
        <v>194</v>
      </c>
      <c r="D37" s="313"/>
      <c r="E37" s="313"/>
      <c r="F37" s="182">
        <f t="shared" si="19"/>
        <v>0</v>
      </c>
      <c r="G37" s="182">
        <v>0</v>
      </c>
      <c r="H37" s="182">
        <v>0</v>
      </c>
      <c r="I37" s="182">
        <v>0</v>
      </c>
      <c r="J37" s="182">
        <v>0</v>
      </c>
      <c r="K37" s="182">
        <v>0</v>
      </c>
      <c r="L37" s="182">
        <v>0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</row>
    <row r="38" spans="1:17" s="115" customFormat="1" ht="21" customHeight="1">
      <c r="A38" s="315"/>
      <c r="B38" s="314"/>
      <c r="C38" s="181" t="s">
        <v>204</v>
      </c>
      <c r="D38" s="313"/>
      <c r="E38" s="313"/>
      <c r="F38" s="182">
        <f t="shared" si="19"/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0</v>
      </c>
      <c r="L38" s="182">
        <v>0</v>
      </c>
      <c r="M38" s="182">
        <v>0</v>
      </c>
      <c r="N38" s="182">
        <v>0</v>
      </c>
      <c r="O38" s="182">
        <v>0</v>
      </c>
      <c r="P38" s="182">
        <v>0</v>
      </c>
      <c r="Q38" s="182">
        <v>0</v>
      </c>
    </row>
    <row r="39" spans="1:17" s="115" customFormat="1" ht="33" customHeight="1">
      <c r="A39" s="315"/>
      <c r="B39" s="314"/>
      <c r="C39" s="181" t="s">
        <v>315</v>
      </c>
      <c r="D39" s="313"/>
      <c r="E39" s="313"/>
      <c r="F39" s="182">
        <f t="shared" si="19"/>
        <v>0</v>
      </c>
      <c r="G39" s="182">
        <v>0</v>
      </c>
      <c r="H39" s="182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</row>
    <row r="40" spans="1:17" s="115" customFormat="1" ht="22.5" customHeight="1">
      <c r="A40" s="323" t="s">
        <v>147</v>
      </c>
      <c r="B40" s="322" t="s">
        <v>295</v>
      </c>
      <c r="C40" s="183" t="s">
        <v>263</v>
      </c>
      <c r="D40" s="318">
        <v>812</v>
      </c>
      <c r="E40" s="313" t="s">
        <v>306</v>
      </c>
      <c r="F40" s="182">
        <f aca="true" t="shared" si="20" ref="F40:M40">SUM(F41:F46)</f>
        <v>15960.117169999998</v>
      </c>
      <c r="G40" s="182">
        <f t="shared" si="20"/>
        <v>0</v>
      </c>
      <c r="H40" s="182">
        <f t="shared" si="20"/>
        <v>0</v>
      </c>
      <c r="I40" s="182">
        <f t="shared" si="20"/>
        <v>2311.63636</v>
      </c>
      <c r="J40" s="182">
        <f t="shared" si="20"/>
        <v>610</v>
      </c>
      <c r="K40" s="182">
        <f t="shared" si="20"/>
        <v>2803.8708100000003</v>
      </c>
      <c r="L40" s="182">
        <f t="shared" si="20"/>
        <v>3070.383</v>
      </c>
      <c r="M40" s="182">
        <f t="shared" si="20"/>
        <v>7164.227</v>
      </c>
      <c r="N40" s="182">
        <f>SUM(N41:N46)</f>
        <v>0</v>
      </c>
      <c r="O40" s="182">
        <f>SUM(O41:O46)</f>
        <v>0</v>
      </c>
      <c r="P40" s="182">
        <f>SUM(P41:P46)</f>
        <v>0</v>
      </c>
      <c r="Q40" s="182">
        <f>SUM(Q41:Q46)</f>
        <v>0</v>
      </c>
    </row>
    <row r="41" spans="1:17" s="115" customFormat="1" ht="24.75" customHeight="1">
      <c r="A41" s="323"/>
      <c r="B41" s="322"/>
      <c r="C41" s="183" t="s">
        <v>197</v>
      </c>
      <c r="D41" s="318"/>
      <c r="E41" s="313"/>
      <c r="F41" s="182">
        <f aca="true" t="shared" si="21" ref="F41:F46">SUM(G41:P41)</f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</row>
    <row r="42" spans="1:17" s="115" customFormat="1" ht="22.5" customHeight="1">
      <c r="A42" s="323"/>
      <c r="B42" s="322"/>
      <c r="C42" s="183" t="s">
        <v>198</v>
      </c>
      <c r="D42" s="318"/>
      <c r="E42" s="313"/>
      <c r="F42" s="182">
        <f t="shared" si="21"/>
        <v>15800.205569999998</v>
      </c>
      <c r="G42" s="182">
        <v>0</v>
      </c>
      <c r="H42" s="182">
        <v>0</v>
      </c>
      <c r="I42" s="182">
        <v>2288.52</v>
      </c>
      <c r="J42" s="182">
        <v>603.9</v>
      </c>
      <c r="K42" s="182">
        <v>2775.83181</v>
      </c>
      <c r="L42" s="182">
        <v>3039.36903</v>
      </c>
      <c r="M42" s="182">
        <v>7092.58473</v>
      </c>
      <c r="N42" s="182">
        <v>0</v>
      </c>
      <c r="O42" s="182">
        <v>0</v>
      </c>
      <c r="P42" s="182">
        <v>0</v>
      </c>
      <c r="Q42" s="182">
        <v>0</v>
      </c>
    </row>
    <row r="43" spans="1:17" s="115" customFormat="1" ht="23.25" customHeight="1">
      <c r="A43" s="323"/>
      <c r="B43" s="322"/>
      <c r="C43" s="183" t="s">
        <v>199</v>
      </c>
      <c r="D43" s="318"/>
      <c r="E43" s="313"/>
      <c r="F43" s="182">
        <f t="shared" si="21"/>
        <v>159.9116</v>
      </c>
      <c r="G43" s="182">
        <v>0</v>
      </c>
      <c r="H43" s="182">
        <v>0</v>
      </c>
      <c r="I43" s="182">
        <v>23.11636</v>
      </c>
      <c r="J43" s="182">
        <v>6.1</v>
      </c>
      <c r="K43" s="182">
        <v>28.039</v>
      </c>
      <c r="L43" s="182">
        <v>31.01397</v>
      </c>
      <c r="M43" s="182">
        <v>71.64227</v>
      </c>
      <c r="N43" s="182">
        <v>0</v>
      </c>
      <c r="O43" s="182">
        <v>0</v>
      </c>
      <c r="P43" s="182">
        <v>0</v>
      </c>
      <c r="Q43" s="182">
        <v>0</v>
      </c>
    </row>
    <row r="44" spans="1:17" s="115" customFormat="1" ht="23.25" customHeight="1">
      <c r="A44" s="323"/>
      <c r="B44" s="322"/>
      <c r="C44" s="183" t="s">
        <v>194</v>
      </c>
      <c r="D44" s="318"/>
      <c r="E44" s="313"/>
      <c r="F44" s="182">
        <f t="shared" si="21"/>
        <v>0</v>
      </c>
      <c r="G44" s="182">
        <v>0</v>
      </c>
      <c r="H44" s="182">
        <v>0</v>
      </c>
      <c r="I44" s="182">
        <v>0</v>
      </c>
      <c r="J44" s="182">
        <v>0</v>
      </c>
      <c r="K44" s="182">
        <v>0</v>
      </c>
      <c r="L44" s="182">
        <v>0</v>
      </c>
      <c r="M44" s="182">
        <v>0</v>
      </c>
      <c r="N44" s="182">
        <v>0</v>
      </c>
      <c r="O44" s="182">
        <v>0</v>
      </c>
      <c r="P44" s="182">
        <v>0</v>
      </c>
      <c r="Q44" s="182">
        <v>0</v>
      </c>
    </row>
    <row r="45" spans="1:17" s="115" customFormat="1" ht="22.5" customHeight="1">
      <c r="A45" s="323"/>
      <c r="B45" s="322"/>
      <c r="C45" s="183" t="s">
        <v>204</v>
      </c>
      <c r="D45" s="318"/>
      <c r="E45" s="313"/>
      <c r="F45" s="182">
        <f t="shared" si="21"/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</row>
    <row r="46" spans="1:17" s="115" customFormat="1" ht="33" customHeight="1">
      <c r="A46" s="323"/>
      <c r="B46" s="322"/>
      <c r="C46" s="183" t="s">
        <v>315</v>
      </c>
      <c r="D46" s="318"/>
      <c r="E46" s="313"/>
      <c r="F46" s="182">
        <f t="shared" si="21"/>
        <v>0</v>
      </c>
      <c r="G46" s="182">
        <v>0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  <c r="P46" s="182">
        <v>0</v>
      </c>
      <c r="Q46" s="182">
        <v>0</v>
      </c>
    </row>
    <row r="47" spans="1:17" s="115" customFormat="1" ht="22.5" customHeight="1">
      <c r="A47" s="315" t="s">
        <v>36</v>
      </c>
      <c r="B47" s="314" t="s">
        <v>294</v>
      </c>
      <c r="C47" s="181" t="s">
        <v>263</v>
      </c>
      <c r="D47" s="313" t="s">
        <v>0</v>
      </c>
      <c r="E47" s="313" t="s">
        <v>306</v>
      </c>
      <c r="F47" s="182">
        <f aca="true" t="shared" si="22" ref="F47:M47">SUM(F48:F53)</f>
        <v>31252.41476</v>
      </c>
      <c r="G47" s="182">
        <f t="shared" si="22"/>
        <v>31252.41476</v>
      </c>
      <c r="H47" s="182">
        <f t="shared" si="22"/>
        <v>0</v>
      </c>
      <c r="I47" s="182">
        <f t="shared" si="22"/>
        <v>0</v>
      </c>
      <c r="J47" s="182">
        <f t="shared" si="22"/>
        <v>0</v>
      </c>
      <c r="K47" s="182">
        <f t="shared" si="22"/>
        <v>0</v>
      </c>
      <c r="L47" s="182">
        <f t="shared" si="22"/>
        <v>0</v>
      </c>
      <c r="M47" s="182">
        <f t="shared" si="22"/>
        <v>0</v>
      </c>
      <c r="N47" s="182">
        <f>SUM(N48:N53)</f>
        <v>0</v>
      </c>
      <c r="O47" s="182">
        <f>SUM(O48:O53)</f>
        <v>0</v>
      </c>
      <c r="P47" s="182">
        <f>SUM(P48:P53)</f>
        <v>0</v>
      </c>
      <c r="Q47" s="182">
        <f>SUM(Q48:Q53)</f>
        <v>0</v>
      </c>
    </row>
    <row r="48" spans="1:17" s="115" customFormat="1" ht="24.75" customHeight="1">
      <c r="A48" s="315"/>
      <c r="B48" s="314"/>
      <c r="C48" s="181" t="s">
        <v>197</v>
      </c>
      <c r="D48" s="313"/>
      <c r="E48" s="313"/>
      <c r="F48" s="182">
        <f aca="true" t="shared" si="23" ref="F48:F53">SUM(G48:P48)</f>
        <v>0</v>
      </c>
      <c r="G48" s="182">
        <v>0</v>
      </c>
      <c r="H48" s="182">
        <v>0</v>
      </c>
      <c r="I48" s="182">
        <v>0</v>
      </c>
      <c r="J48" s="182">
        <v>0</v>
      </c>
      <c r="K48" s="182">
        <v>0</v>
      </c>
      <c r="L48" s="182">
        <v>0</v>
      </c>
      <c r="M48" s="182">
        <v>0</v>
      </c>
      <c r="N48" s="182">
        <v>0</v>
      </c>
      <c r="O48" s="182">
        <v>0</v>
      </c>
      <c r="P48" s="182">
        <v>0</v>
      </c>
      <c r="Q48" s="182">
        <v>0</v>
      </c>
    </row>
    <row r="49" spans="1:17" s="115" customFormat="1" ht="21.75" customHeight="1">
      <c r="A49" s="315"/>
      <c r="B49" s="314"/>
      <c r="C49" s="181" t="s">
        <v>198</v>
      </c>
      <c r="D49" s="313"/>
      <c r="E49" s="313"/>
      <c r="F49" s="182">
        <f t="shared" si="23"/>
        <v>30939.89052</v>
      </c>
      <c r="G49" s="182">
        <v>30939.89052</v>
      </c>
      <c r="H49" s="182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</row>
    <row r="50" spans="1:17" s="115" customFormat="1" ht="23.25" customHeight="1">
      <c r="A50" s="315"/>
      <c r="B50" s="314"/>
      <c r="C50" s="181" t="s">
        <v>199</v>
      </c>
      <c r="D50" s="313"/>
      <c r="E50" s="313"/>
      <c r="F50" s="182">
        <f t="shared" si="23"/>
        <v>312.52424</v>
      </c>
      <c r="G50" s="182">
        <v>312.52424</v>
      </c>
      <c r="H50" s="182">
        <v>0</v>
      </c>
      <c r="I50" s="182">
        <v>0</v>
      </c>
      <c r="J50" s="182">
        <v>0</v>
      </c>
      <c r="K50" s="182">
        <v>0</v>
      </c>
      <c r="L50" s="182">
        <v>0</v>
      </c>
      <c r="M50" s="182">
        <v>0</v>
      </c>
      <c r="N50" s="182">
        <v>0</v>
      </c>
      <c r="O50" s="182">
        <v>0</v>
      </c>
      <c r="P50" s="182">
        <v>0</v>
      </c>
      <c r="Q50" s="182">
        <v>0</v>
      </c>
    </row>
    <row r="51" spans="1:17" s="115" customFormat="1" ht="23.25" customHeight="1">
      <c r="A51" s="315"/>
      <c r="B51" s="314"/>
      <c r="C51" s="181" t="s">
        <v>194</v>
      </c>
      <c r="D51" s="313"/>
      <c r="E51" s="313"/>
      <c r="F51" s="182">
        <f t="shared" si="23"/>
        <v>0</v>
      </c>
      <c r="G51" s="182">
        <v>0</v>
      </c>
      <c r="H51" s="182">
        <v>0</v>
      </c>
      <c r="I51" s="182">
        <v>0</v>
      </c>
      <c r="J51" s="182">
        <v>0</v>
      </c>
      <c r="K51" s="182">
        <v>0</v>
      </c>
      <c r="L51" s="182">
        <v>0</v>
      </c>
      <c r="M51" s="182">
        <v>0</v>
      </c>
      <c r="N51" s="182">
        <v>0</v>
      </c>
      <c r="O51" s="182">
        <v>0</v>
      </c>
      <c r="P51" s="182">
        <v>0</v>
      </c>
      <c r="Q51" s="182">
        <v>0</v>
      </c>
    </row>
    <row r="52" spans="1:17" s="115" customFormat="1" ht="23.25" customHeight="1">
      <c r="A52" s="315"/>
      <c r="B52" s="314"/>
      <c r="C52" s="181" t="s">
        <v>204</v>
      </c>
      <c r="D52" s="313"/>
      <c r="E52" s="313"/>
      <c r="F52" s="182">
        <f t="shared" si="23"/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182">
        <v>0</v>
      </c>
      <c r="O52" s="182">
        <v>0</v>
      </c>
      <c r="P52" s="182">
        <v>0</v>
      </c>
      <c r="Q52" s="182">
        <v>0</v>
      </c>
    </row>
    <row r="53" spans="1:17" s="115" customFormat="1" ht="33" customHeight="1">
      <c r="A53" s="315"/>
      <c r="B53" s="314"/>
      <c r="C53" s="181" t="s">
        <v>315</v>
      </c>
      <c r="D53" s="313"/>
      <c r="E53" s="313"/>
      <c r="F53" s="182">
        <f t="shared" si="23"/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182">
        <v>0</v>
      </c>
      <c r="M53" s="182">
        <v>0</v>
      </c>
      <c r="N53" s="182">
        <v>0</v>
      </c>
      <c r="O53" s="182">
        <v>0</v>
      </c>
      <c r="P53" s="182">
        <v>0</v>
      </c>
      <c r="Q53" s="182">
        <v>0</v>
      </c>
    </row>
    <row r="54" spans="1:17" s="115" customFormat="1" ht="36" customHeight="1">
      <c r="A54" s="184" t="s">
        <v>330</v>
      </c>
      <c r="B54" s="314" t="s">
        <v>317</v>
      </c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33"/>
    </row>
    <row r="55" spans="1:17" s="3" customFormat="1" ht="15.75" customHeight="1">
      <c r="A55" s="185" t="s">
        <v>3</v>
      </c>
      <c r="B55" s="331" t="s">
        <v>300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2"/>
    </row>
    <row r="56" spans="1:17" s="3" customFormat="1" ht="44.25" customHeight="1">
      <c r="A56" s="322" t="s">
        <v>328</v>
      </c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19"/>
    </row>
    <row r="57" spans="1:17" s="3" customFormat="1" ht="18" customHeight="1">
      <c r="A57" s="180" t="s">
        <v>4</v>
      </c>
      <c r="B57" s="314" t="s">
        <v>307</v>
      </c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9"/>
    </row>
    <row r="58" spans="1:17" s="3" customFormat="1" ht="32.25" customHeight="1">
      <c r="A58" s="314" t="s">
        <v>308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9"/>
    </row>
    <row r="59" spans="1:17" s="3" customFormat="1" ht="15.75" customHeight="1">
      <c r="A59" s="180" t="s">
        <v>5</v>
      </c>
      <c r="B59" s="314" t="s">
        <v>297</v>
      </c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9"/>
    </row>
    <row r="60" spans="1:17" s="3" customFormat="1" ht="21.75" customHeight="1">
      <c r="A60" s="314" t="s">
        <v>329</v>
      </c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9"/>
    </row>
    <row r="61" spans="1:17" s="3" customFormat="1" ht="20.25" customHeight="1">
      <c r="A61" s="180" t="s">
        <v>6</v>
      </c>
      <c r="B61" s="314" t="s">
        <v>298</v>
      </c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9"/>
    </row>
    <row r="62" spans="1:17" s="3" customFormat="1" ht="20.25" customHeight="1">
      <c r="A62" s="314" t="s">
        <v>309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9"/>
    </row>
    <row r="63" spans="1:17" s="3" customFormat="1" ht="23.25" customHeight="1">
      <c r="A63" s="191" t="s">
        <v>7</v>
      </c>
      <c r="B63" s="314" t="s">
        <v>299</v>
      </c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9"/>
    </row>
    <row r="64" spans="1:17" s="3" customFormat="1" ht="20.25" customHeight="1">
      <c r="A64" s="314" t="s">
        <v>310</v>
      </c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9"/>
    </row>
    <row r="65" spans="1:17" s="115" customFormat="1" ht="18.75" customHeight="1">
      <c r="A65" s="321" t="s">
        <v>226</v>
      </c>
      <c r="B65" s="320" t="s">
        <v>311</v>
      </c>
      <c r="C65" s="181" t="s">
        <v>263</v>
      </c>
      <c r="D65" s="313" t="s">
        <v>320</v>
      </c>
      <c r="E65" s="313" t="s">
        <v>321</v>
      </c>
      <c r="F65" s="189">
        <f>SUM(F66:F71)</f>
        <v>671309.39003</v>
      </c>
      <c r="G65" s="189">
        <f>SUM(G66:G71)</f>
        <v>46802.953</v>
      </c>
      <c r="H65" s="189">
        <f aca="true" t="shared" si="24" ref="H65:M65">SUM(H66:H71)</f>
        <v>45195.185</v>
      </c>
      <c r="I65" s="189">
        <f t="shared" si="24"/>
        <v>51701.76</v>
      </c>
      <c r="J65" s="189">
        <f t="shared" si="24"/>
        <v>50419.788</v>
      </c>
      <c r="K65" s="189">
        <f t="shared" si="24"/>
        <v>54881.446</v>
      </c>
      <c r="L65" s="189">
        <f t="shared" si="24"/>
        <v>54950.82803</v>
      </c>
      <c r="M65" s="189">
        <f t="shared" si="24"/>
        <v>60139.78611</v>
      </c>
      <c r="N65" s="182">
        <f>SUM(N66:N71)</f>
        <v>81319.18565</v>
      </c>
      <c r="O65" s="182">
        <f>SUM(O66:O71)</f>
        <v>76466.39886000002</v>
      </c>
      <c r="P65" s="182">
        <f>SUM(P66:P71)</f>
        <v>74469.03469</v>
      </c>
      <c r="Q65" s="182">
        <f>SUM(Q66:Q71)</f>
        <v>74963.02469</v>
      </c>
    </row>
    <row r="66" spans="1:17" s="115" customFormat="1" ht="20.25" customHeight="1">
      <c r="A66" s="321"/>
      <c r="B66" s="320"/>
      <c r="C66" s="181" t="s">
        <v>197</v>
      </c>
      <c r="D66" s="313"/>
      <c r="E66" s="313"/>
      <c r="F66" s="182">
        <f>F73</f>
        <v>0</v>
      </c>
      <c r="G66" s="182">
        <f aca="true" t="shared" si="25" ref="G66:N66">G73</f>
        <v>0</v>
      </c>
      <c r="H66" s="182">
        <f t="shared" si="25"/>
        <v>0</v>
      </c>
      <c r="I66" s="182">
        <f t="shared" si="25"/>
        <v>0</v>
      </c>
      <c r="J66" s="182">
        <f t="shared" si="25"/>
        <v>0</v>
      </c>
      <c r="K66" s="182">
        <f t="shared" si="25"/>
        <v>0</v>
      </c>
      <c r="L66" s="182">
        <f aca="true" t="shared" si="26" ref="L66:L71">L73</f>
        <v>0</v>
      </c>
      <c r="M66" s="182">
        <f t="shared" si="25"/>
        <v>0</v>
      </c>
      <c r="N66" s="182">
        <f t="shared" si="25"/>
        <v>0</v>
      </c>
      <c r="O66" s="182">
        <f aca="true" t="shared" si="27" ref="O66:P71">O73</f>
        <v>0</v>
      </c>
      <c r="P66" s="182">
        <f t="shared" si="27"/>
        <v>0</v>
      </c>
      <c r="Q66" s="182">
        <f>Q73</f>
        <v>0</v>
      </c>
    </row>
    <row r="67" spans="1:17" s="115" customFormat="1" ht="21" customHeight="1">
      <c r="A67" s="321"/>
      <c r="B67" s="320"/>
      <c r="C67" s="181" t="s">
        <v>198</v>
      </c>
      <c r="D67" s="313"/>
      <c r="E67" s="313"/>
      <c r="F67" s="182">
        <f>G67+H67+I67+J67+K67+L67+M67+N67+P67+O67+Q67</f>
        <v>671309.39003</v>
      </c>
      <c r="G67" s="182">
        <f>G74</f>
        <v>46802.953</v>
      </c>
      <c r="H67" s="182">
        <f>H74</f>
        <v>45195.185</v>
      </c>
      <c r="I67" s="182">
        <f>I74</f>
        <v>51701.76</v>
      </c>
      <c r="J67" s="182">
        <f>J74</f>
        <v>50419.788</v>
      </c>
      <c r="K67" s="182">
        <f>K74</f>
        <v>54881.446</v>
      </c>
      <c r="L67" s="182">
        <f t="shared" si="26"/>
        <v>54950.82803</v>
      </c>
      <c r="M67" s="182">
        <f>M74+M81+M88+M95+M102</f>
        <v>60139.78611</v>
      </c>
      <c r="N67" s="182">
        <f>N74+N81+N88+N95+N102</f>
        <v>81319.18565</v>
      </c>
      <c r="O67" s="182">
        <f>O74+O81+O88+O95+O102</f>
        <v>76466.39886000002</v>
      </c>
      <c r="P67" s="182">
        <f>P74+P81+P88+P95+P102</f>
        <v>74469.03469</v>
      </c>
      <c r="Q67" s="182">
        <f>Q74+Q81+Q88+Q95+Q102</f>
        <v>74963.02469</v>
      </c>
    </row>
    <row r="68" spans="1:17" s="115" customFormat="1" ht="21.75" customHeight="1">
      <c r="A68" s="321"/>
      <c r="B68" s="320"/>
      <c r="C68" s="181" t="s">
        <v>199</v>
      </c>
      <c r="D68" s="313"/>
      <c r="E68" s="313"/>
      <c r="F68" s="182">
        <f>G68+H68+I68+J68+K68+L68+M68+N68+P68+O68</f>
        <v>0</v>
      </c>
      <c r="G68" s="182">
        <f aca="true" t="shared" si="28" ref="G68:N68">G75</f>
        <v>0</v>
      </c>
      <c r="H68" s="182">
        <f t="shared" si="28"/>
        <v>0</v>
      </c>
      <c r="I68" s="182">
        <f t="shared" si="28"/>
        <v>0</v>
      </c>
      <c r="J68" s="182">
        <f t="shared" si="28"/>
        <v>0</v>
      </c>
      <c r="K68" s="182">
        <f t="shared" si="28"/>
        <v>0</v>
      </c>
      <c r="L68" s="182">
        <f t="shared" si="26"/>
        <v>0</v>
      </c>
      <c r="M68" s="182">
        <f t="shared" si="28"/>
        <v>0</v>
      </c>
      <c r="N68" s="182">
        <f t="shared" si="28"/>
        <v>0</v>
      </c>
      <c r="O68" s="182">
        <f t="shared" si="27"/>
        <v>0</v>
      </c>
      <c r="P68" s="182">
        <f t="shared" si="27"/>
        <v>0</v>
      </c>
      <c r="Q68" s="182">
        <f>Q75</f>
        <v>0</v>
      </c>
    </row>
    <row r="69" spans="1:17" s="115" customFormat="1" ht="24.75" customHeight="1">
      <c r="A69" s="321"/>
      <c r="B69" s="320"/>
      <c r="C69" s="181" t="s">
        <v>194</v>
      </c>
      <c r="D69" s="313"/>
      <c r="E69" s="313"/>
      <c r="F69" s="182">
        <f>G69+H69+I69+J69+K69+L69+M69+N69+P69+O69</f>
        <v>0</v>
      </c>
      <c r="G69" s="182">
        <f aca="true" t="shared" si="29" ref="G69:N69">G76</f>
        <v>0</v>
      </c>
      <c r="H69" s="182">
        <f t="shared" si="29"/>
        <v>0</v>
      </c>
      <c r="I69" s="182">
        <f t="shared" si="29"/>
        <v>0</v>
      </c>
      <c r="J69" s="182">
        <f t="shared" si="29"/>
        <v>0</v>
      </c>
      <c r="K69" s="182">
        <f t="shared" si="29"/>
        <v>0</v>
      </c>
      <c r="L69" s="182">
        <f t="shared" si="26"/>
        <v>0</v>
      </c>
      <c r="M69" s="182">
        <f t="shared" si="29"/>
        <v>0</v>
      </c>
      <c r="N69" s="182">
        <f t="shared" si="29"/>
        <v>0</v>
      </c>
      <c r="O69" s="182">
        <f t="shared" si="27"/>
        <v>0</v>
      </c>
      <c r="P69" s="182">
        <f t="shared" si="27"/>
        <v>0</v>
      </c>
      <c r="Q69" s="182">
        <f>Q76</f>
        <v>0</v>
      </c>
    </row>
    <row r="70" spans="1:17" s="115" customFormat="1" ht="19.5" customHeight="1">
      <c r="A70" s="321"/>
      <c r="B70" s="320"/>
      <c r="C70" s="181" t="s">
        <v>204</v>
      </c>
      <c r="D70" s="313"/>
      <c r="E70" s="313"/>
      <c r="F70" s="182">
        <f>G70+H70+I70+J70+K70+L70+M70+N70+P70+O70</f>
        <v>0</v>
      </c>
      <c r="G70" s="182">
        <f aca="true" t="shared" si="30" ref="G70:N70">G77</f>
        <v>0</v>
      </c>
      <c r="H70" s="182">
        <f t="shared" si="30"/>
        <v>0</v>
      </c>
      <c r="I70" s="182">
        <f t="shared" si="30"/>
        <v>0</v>
      </c>
      <c r="J70" s="182">
        <f t="shared" si="30"/>
        <v>0</v>
      </c>
      <c r="K70" s="182">
        <f t="shared" si="30"/>
        <v>0</v>
      </c>
      <c r="L70" s="182">
        <f t="shared" si="26"/>
        <v>0</v>
      </c>
      <c r="M70" s="182">
        <f t="shared" si="30"/>
        <v>0</v>
      </c>
      <c r="N70" s="182">
        <f t="shared" si="30"/>
        <v>0</v>
      </c>
      <c r="O70" s="182">
        <f t="shared" si="27"/>
        <v>0</v>
      </c>
      <c r="P70" s="182">
        <f t="shared" si="27"/>
        <v>0</v>
      </c>
      <c r="Q70" s="182">
        <f>Q77</f>
        <v>0</v>
      </c>
    </row>
    <row r="71" spans="1:17" s="115" customFormat="1" ht="33" customHeight="1">
      <c r="A71" s="321"/>
      <c r="B71" s="320"/>
      <c r="C71" s="181" t="s">
        <v>315</v>
      </c>
      <c r="D71" s="313"/>
      <c r="E71" s="313"/>
      <c r="F71" s="182">
        <f>G71+H71+I71+J71+K71+L71+M71+N71+P71+O71</f>
        <v>0</v>
      </c>
      <c r="G71" s="182">
        <f aca="true" t="shared" si="31" ref="G71:N71">G78</f>
        <v>0</v>
      </c>
      <c r="H71" s="182">
        <f t="shared" si="31"/>
        <v>0</v>
      </c>
      <c r="I71" s="182">
        <f t="shared" si="31"/>
        <v>0</v>
      </c>
      <c r="J71" s="182">
        <f t="shared" si="31"/>
        <v>0</v>
      </c>
      <c r="K71" s="182">
        <f t="shared" si="31"/>
        <v>0</v>
      </c>
      <c r="L71" s="182">
        <f t="shared" si="26"/>
        <v>0</v>
      </c>
      <c r="M71" s="182">
        <f t="shared" si="31"/>
        <v>0</v>
      </c>
      <c r="N71" s="182">
        <f t="shared" si="31"/>
        <v>0</v>
      </c>
      <c r="O71" s="182">
        <f t="shared" si="27"/>
        <v>0</v>
      </c>
      <c r="P71" s="182">
        <f t="shared" si="27"/>
        <v>0</v>
      </c>
      <c r="Q71" s="182">
        <f>Q78</f>
        <v>0</v>
      </c>
    </row>
    <row r="72" spans="1:17" s="115" customFormat="1" ht="19.5" customHeight="1">
      <c r="A72" s="315" t="s">
        <v>9</v>
      </c>
      <c r="B72" s="314" t="s">
        <v>322</v>
      </c>
      <c r="C72" s="181" t="s">
        <v>263</v>
      </c>
      <c r="D72" s="313" t="s">
        <v>320</v>
      </c>
      <c r="E72" s="313" t="s">
        <v>321</v>
      </c>
      <c r="F72" s="182">
        <f>SUM(G72:P72)+Q72</f>
        <v>630151.6740600001</v>
      </c>
      <c r="G72" s="182">
        <f aca="true" t="shared" si="32" ref="G72:P72">SUM(G73:G78)</f>
        <v>46802.953</v>
      </c>
      <c r="H72" s="182">
        <f t="shared" si="32"/>
        <v>45195.185</v>
      </c>
      <c r="I72" s="182">
        <f t="shared" si="32"/>
        <v>51701.76</v>
      </c>
      <c r="J72" s="182">
        <f t="shared" si="32"/>
        <v>50419.788</v>
      </c>
      <c r="K72" s="182">
        <f t="shared" si="32"/>
        <v>54881.446</v>
      </c>
      <c r="L72" s="182">
        <f t="shared" si="32"/>
        <v>54950.82803</v>
      </c>
      <c r="M72" s="182">
        <f t="shared" si="32"/>
        <v>56525.97</v>
      </c>
      <c r="N72" s="182">
        <f t="shared" si="32"/>
        <v>65863.75246</v>
      </c>
      <c r="O72" s="182">
        <f t="shared" si="32"/>
        <v>69107.13219</v>
      </c>
      <c r="P72" s="182">
        <f t="shared" si="32"/>
        <v>67104.43469</v>
      </c>
      <c r="Q72" s="182">
        <f>SUM(Q73:Q78)</f>
        <v>67598.42469</v>
      </c>
    </row>
    <row r="73" spans="1:17" s="115" customFormat="1" ht="24.75" customHeight="1">
      <c r="A73" s="315"/>
      <c r="B73" s="314"/>
      <c r="C73" s="181" t="s">
        <v>197</v>
      </c>
      <c r="D73" s="313"/>
      <c r="E73" s="313"/>
      <c r="F73" s="182">
        <f aca="true" t="shared" si="33" ref="F73:F78">SUM(G73:P73)</f>
        <v>0</v>
      </c>
      <c r="G73" s="182">
        <v>0</v>
      </c>
      <c r="H73" s="182">
        <v>0</v>
      </c>
      <c r="I73" s="182">
        <v>0</v>
      </c>
      <c r="J73" s="182">
        <v>0</v>
      </c>
      <c r="K73" s="182">
        <v>0</v>
      </c>
      <c r="L73" s="182">
        <v>0</v>
      </c>
      <c r="M73" s="182">
        <v>0</v>
      </c>
      <c r="N73" s="182">
        <v>0</v>
      </c>
      <c r="O73" s="182">
        <v>0</v>
      </c>
      <c r="P73" s="182">
        <v>0</v>
      </c>
      <c r="Q73" s="182">
        <v>0</v>
      </c>
    </row>
    <row r="74" spans="1:17" s="115" customFormat="1" ht="21.75" customHeight="1">
      <c r="A74" s="315"/>
      <c r="B74" s="314"/>
      <c r="C74" s="181" t="s">
        <v>198</v>
      </c>
      <c r="D74" s="313"/>
      <c r="E74" s="313"/>
      <c r="F74" s="182">
        <f>SUM(G74:P74)+Q74</f>
        <v>630151.6740600001</v>
      </c>
      <c r="G74" s="182">
        <v>46802.953</v>
      </c>
      <c r="H74" s="182">
        <v>45195.185</v>
      </c>
      <c r="I74" s="182">
        <v>51701.76</v>
      </c>
      <c r="J74" s="182">
        <v>50419.788</v>
      </c>
      <c r="K74" s="182">
        <v>54881.446</v>
      </c>
      <c r="L74" s="182">
        <v>54950.82803</v>
      </c>
      <c r="M74" s="182">
        <v>56525.97</v>
      </c>
      <c r="N74" s="182">
        <v>65863.75246</v>
      </c>
      <c r="O74" s="182">
        <v>69107.13219</v>
      </c>
      <c r="P74" s="182">
        <v>67104.43469</v>
      </c>
      <c r="Q74" s="182">
        <v>67598.42469</v>
      </c>
    </row>
    <row r="75" spans="1:17" s="115" customFormat="1" ht="21" customHeight="1">
      <c r="A75" s="315"/>
      <c r="B75" s="314"/>
      <c r="C75" s="181" t="s">
        <v>199</v>
      </c>
      <c r="D75" s="313"/>
      <c r="E75" s="313"/>
      <c r="F75" s="182">
        <f t="shared" si="33"/>
        <v>0</v>
      </c>
      <c r="G75" s="182">
        <v>0</v>
      </c>
      <c r="H75" s="182">
        <v>0</v>
      </c>
      <c r="I75" s="182">
        <v>0</v>
      </c>
      <c r="J75" s="182">
        <v>0</v>
      </c>
      <c r="K75" s="182">
        <v>0</v>
      </c>
      <c r="L75" s="182">
        <v>0</v>
      </c>
      <c r="M75" s="182">
        <v>0</v>
      </c>
      <c r="N75" s="182">
        <v>0</v>
      </c>
      <c r="O75" s="182">
        <v>0</v>
      </c>
      <c r="P75" s="182">
        <v>0</v>
      </c>
      <c r="Q75" s="182">
        <v>0</v>
      </c>
    </row>
    <row r="76" spans="1:17" s="115" customFormat="1" ht="21" customHeight="1">
      <c r="A76" s="315"/>
      <c r="B76" s="314"/>
      <c r="C76" s="181" t="s">
        <v>194</v>
      </c>
      <c r="D76" s="313"/>
      <c r="E76" s="313"/>
      <c r="F76" s="182">
        <f t="shared" si="33"/>
        <v>0</v>
      </c>
      <c r="G76" s="182">
        <v>0</v>
      </c>
      <c r="H76" s="182">
        <v>0</v>
      </c>
      <c r="I76" s="182">
        <v>0</v>
      </c>
      <c r="J76" s="182">
        <v>0</v>
      </c>
      <c r="K76" s="182">
        <v>0</v>
      </c>
      <c r="L76" s="182">
        <v>0</v>
      </c>
      <c r="M76" s="182">
        <v>0</v>
      </c>
      <c r="N76" s="182">
        <v>0</v>
      </c>
      <c r="O76" s="182">
        <v>0</v>
      </c>
      <c r="P76" s="182">
        <v>0</v>
      </c>
      <c r="Q76" s="182">
        <v>0</v>
      </c>
    </row>
    <row r="77" spans="1:17" s="115" customFormat="1" ht="22.5" customHeight="1">
      <c r="A77" s="315"/>
      <c r="B77" s="314"/>
      <c r="C77" s="181" t="s">
        <v>204</v>
      </c>
      <c r="D77" s="313"/>
      <c r="E77" s="313"/>
      <c r="F77" s="182">
        <f t="shared" si="33"/>
        <v>0</v>
      </c>
      <c r="G77" s="182">
        <v>0</v>
      </c>
      <c r="H77" s="182">
        <v>0</v>
      </c>
      <c r="I77" s="182">
        <v>0</v>
      </c>
      <c r="J77" s="182">
        <v>0</v>
      </c>
      <c r="K77" s="182">
        <v>0</v>
      </c>
      <c r="L77" s="182">
        <v>0</v>
      </c>
      <c r="M77" s="182">
        <v>0</v>
      </c>
      <c r="N77" s="182">
        <v>0</v>
      </c>
      <c r="O77" s="182">
        <v>0</v>
      </c>
      <c r="P77" s="182">
        <v>0</v>
      </c>
      <c r="Q77" s="182">
        <v>0</v>
      </c>
    </row>
    <row r="78" spans="1:17" s="115" customFormat="1" ht="36" customHeight="1">
      <c r="A78" s="315"/>
      <c r="B78" s="314"/>
      <c r="C78" s="181" t="s">
        <v>315</v>
      </c>
      <c r="D78" s="313"/>
      <c r="E78" s="313"/>
      <c r="F78" s="182">
        <f t="shared" si="33"/>
        <v>0</v>
      </c>
      <c r="G78" s="182">
        <v>0</v>
      </c>
      <c r="H78" s="182">
        <v>0</v>
      </c>
      <c r="I78" s="182">
        <v>0</v>
      </c>
      <c r="J78" s="182">
        <v>0</v>
      </c>
      <c r="K78" s="182">
        <v>0</v>
      </c>
      <c r="L78" s="182">
        <v>0</v>
      </c>
      <c r="M78" s="182">
        <v>0</v>
      </c>
      <c r="N78" s="182">
        <v>0</v>
      </c>
      <c r="O78" s="182">
        <v>0</v>
      </c>
      <c r="P78" s="182">
        <v>0</v>
      </c>
      <c r="Q78" s="182">
        <v>0</v>
      </c>
    </row>
    <row r="79" spans="1:17" s="115" customFormat="1" ht="19.5" customHeight="1">
      <c r="A79" s="330" t="s">
        <v>10</v>
      </c>
      <c r="B79" s="314" t="s">
        <v>318</v>
      </c>
      <c r="C79" s="181" t="s">
        <v>263</v>
      </c>
      <c r="D79" s="313" t="s">
        <v>14</v>
      </c>
      <c r="E79" s="313" t="s">
        <v>312</v>
      </c>
      <c r="F79" s="182">
        <f aca="true" t="shared" si="34" ref="F79:F85">SUM(G79:P79)</f>
        <v>3613.81611</v>
      </c>
      <c r="G79" s="182">
        <f aca="true" t="shared" si="35" ref="G79:L79">SUM(G80:G85)</f>
        <v>0</v>
      </c>
      <c r="H79" s="182">
        <f t="shared" si="35"/>
        <v>0</v>
      </c>
      <c r="I79" s="182">
        <f t="shared" si="35"/>
        <v>0</v>
      </c>
      <c r="J79" s="182">
        <f t="shared" si="35"/>
        <v>0</v>
      </c>
      <c r="K79" s="182">
        <f t="shared" si="35"/>
        <v>0</v>
      </c>
      <c r="L79" s="182">
        <f t="shared" si="35"/>
        <v>0</v>
      </c>
      <c r="M79" s="182">
        <f>SUM(M80:M85)</f>
        <v>3613.81611</v>
      </c>
      <c r="N79" s="182">
        <f>SUM(N80:N85)</f>
        <v>0</v>
      </c>
      <c r="O79" s="182">
        <f>SUM(O80:O85)</f>
        <v>0</v>
      </c>
      <c r="P79" s="182">
        <f>SUM(P80:P85)</f>
        <v>0</v>
      </c>
      <c r="Q79" s="182">
        <f>SUM(Q80:Q85)</f>
        <v>0</v>
      </c>
    </row>
    <row r="80" spans="1:17" s="115" customFormat="1" ht="24.75" customHeight="1">
      <c r="A80" s="330"/>
      <c r="B80" s="314"/>
      <c r="C80" s="181" t="s">
        <v>197</v>
      </c>
      <c r="D80" s="313"/>
      <c r="E80" s="313"/>
      <c r="F80" s="182">
        <f t="shared" si="34"/>
        <v>0</v>
      </c>
      <c r="G80" s="182">
        <v>0</v>
      </c>
      <c r="H80" s="182">
        <v>0</v>
      </c>
      <c r="I80" s="182">
        <v>0</v>
      </c>
      <c r="J80" s="182">
        <v>0</v>
      </c>
      <c r="K80" s="182">
        <v>0</v>
      </c>
      <c r="L80" s="182">
        <v>0</v>
      </c>
      <c r="M80" s="182">
        <v>0</v>
      </c>
      <c r="N80" s="182">
        <v>0</v>
      </c>
      <c r="O80" s="182">
        <v>0</v>
      </c>
      <c r="P80" s="182">
        <v>0</v>
      </c>
      <c r="Q80" s="182">
        <v>0</v>
      </c>
    </row>
    <row r="81" spans="1:17" s="115" customFormat="1" ht="21.75" customHeight="1">
      <c r="A81" s="330"/>
      <c r="B81" s="314"/>
      <c r="C81" s="181" t="s">
        <v>198</v>
      </c>
      <c r="D81" s="313"/>
      <c r="E81" s="313"/>
      <c r="F81" s="182">
        <f>SUM(G81:P81)+Q81</f>
        <v>3613.81611</v>
      </c>
      <c r="G81" s="182">
        <v>0</v>
      </c>
      <c r="H81" s="182">
        <v>0</v>
      </c>
      <c r="I81" s="182">
        <v>0</v>
      </c>
      <c r="J81" s="182">
        <v>0</v>
      </c>
      <c r="K81" s="182">
        <v>0</v>
      </c>
      <c r="L81" s="182">
        <v>0</v>
      </c>
      <c r="M81" s="182">
        <v>3613.81611</v>
      </c>
      <c r="N81" s="182">
        <v>0</v>
      </c>
      <c r="O81" s="182">
        <v>0</v>
      </c>
      <c r="P81" s="182">
        <v>0</v>
      </c>
      <c r="Q81" s="182">
        <v>0</v>
      </c>
    </row>
    <row r="82" spans="1:17" s="115" customFormat="1" ht="21" customHeight="1">
      <c r="A82" s="330"/>
      <c r="B82" s="314"/>
      <c r="C82" s="181" t="s">
        <v>199</v>
      </c>
      <c r="D82" s="313"/>
      <c r="E82" s="313"/>
      <c r="F82" s="182">
        <f t="shared" si="34"/>
        <v>0</v>
      </c>
      <c r="G82" s="182">
        <v>0</v>
      </c>
      <c r="H82" s="182">
        <v>0</v>
      </c>
      <c r="I82" s="182">
        <v>0</v>
      </c>
      <c r="J82" s="182">
        <v>0</v>
      </c>
      <c r="K82" s="182">
        <v>0</v>
      </c>
      <c r="L82" s="182">
        <v>0</v>
      </c>
      <c r="M82" s="182">
        <v>0</v>
      </c>
      <c r="N82" s="182">
        <v>0</v>
      </c>
      <c r="O82" s="182">
        <v>0</v>
      </c>
      <c r="P82" s="182">
        <v>0</v>
      </c>
      <c r="Q82" s="182">
        <v>0</v>
      </c>
    </row>
    <row r="83" spans="1:17" s="115" customFormat="1" ht="21" customHeight="1">
      <c r="A83" s="330"/>
      <c r="B83" s="314"/>
      <c r="C83" s="181" t="s">
        <v>194</v>
      </c>
      <c r="D83" s="313"/>
      <c r="E83" s="313"/>
      <c r="F83" s="182">
        <f t="shared" si="34"/>
        <v>0</v>
      </c>
      <c r="G83" s="182">
        <v>0</v>
      </c>
      <c r="H83" s="182">
        <v>0</v>
      </c>
      <c r="I83" s="182">
        <v>0</v>
      </c>
      <c r="J83" s="182">
        <v>0</v>
      </c>
      <c r="K83" s="182">
        <v>0</v>
      </c>
      <c r="L83" s="182">
        <v>0</v>
      </c>
      <c r="M83" s="182">
        <v>0</v>
      </c>
      <c r="N83" s="182">
        <v>0</v>
      </c>
      <c r="O83" s="182">
        <v>0</v>
      </c>
      <c r="P83" s="182">
        <v>0</v>
      </c>
      <c r="Q83" s="182">
        <v>0</v>
      </c>
    </row>
    <row r="84" spans="1:17" s="115" customFormat="1" ht="22.5" customHeight="1">
      <c r="A84" s="330"/>
      <c r="B84" s="314"/>
      <c r="C84" s="181" t="s">
        <v>204</v>
      </c>
      <c r="D84" s="313"/>
      <c r="E84" s="313"/>
      <c r="F84" s="182">
        <f t="shared" si="34"/>
        <v>0</v>
      </c>
      <c r="G84" s="182">
        <v>0</v>
      </c>
      <c r="H84" s="182">
        <v>0</v>
      </c>
      <c r="I84" s="182">
        <v>0</v>
      </c>
      <c r="J84" s="182">
        <v>0</v>
      </c>
      <c r="K84" s="182">
        <v>0</v>
      </c>
      <c r="L84" s="182">
        <v>0</v>
      </c>
      <c r="M84" s="182">
        <v>0</v>
      </c>
      <c r="N84" s="182">
        <v>0</v>
      </c>
      <c r="O84" s="182">
        <v>0</v>
      </c>
      <c r="P84" s="182">
        <v>0</v>
      </c>
      <c r="Q84" s="182">
        <v>0</v>
      </c>
    </row>
    <row r="85" spans="1:17" s="115" customFormat="1" ht="25.5" customHeight="1">
      <c r="A85" s="330"/>
      <c r="B85" s="314"/>
      <c r="C85" s="181" t="s">
        <v>315</v>
      </c>
      <c r="D85" s="313"/>
      <c r="E85" s="313"/>
      <c r="F85" s="182">
        <f t="shared" si="34"/>
        <v>0</v>
      </c>
      <c r="G85" s="182">
        <v>0</v>
      </c>
      <c r="H85" s="182">
        <v>0</v>
      </c>
      <c r="I85" s="182">
        <v>0</v>
      </c>
      <c r="J85" s="182">
        <v>0</v>
      </c>
      <c r="K85" s="182">
        <v>0</v>
      </c>
      <c r="L85" s="182">
        <v>0</v>
      </c>
      <c r="M85" s="182">
        <v>0</v>
      </c>
      <c r="N85" s="182">
        <v>0</v>
      </c>
      <c r="O85" s="182">
        <v>0</v>
      </c>
      <c r="P85" s="182">
        <v>0</v>
      </c>
      <c r="Q85" s="182">
        <v>0</v>
      </c>
    </row>
    <row r="86" spans="1:17" s="115" customFormat="1" ht="19.5" customHeight="1">
      <c r="A86" s="330" t="s">
        <v>21</v>
      </c>
      <c r="B86" s="314" t="s">
        <v>323</v>
      </c>
      <c r="C86" s="181" t="s">
        <v>263</v>
      </c>
      <c r="D86" s="313" t="s">
        <v>320</v>
      </c>
      <c r="E86" s="313" t="s">
        <v>321</v>
      </c>
      <c r="F86" s="182">
        <f>SUM(G86:P86)+Q86</f>
        <v>22826.800000000003</v>
      </c>
      <c r="G86" s="182">
        <f aca="true" t="shared" si="36" ref="G86:L86">SUM(G87:G92)</f>
        <v>0</v>
      </c>
      <c r="H86" s="182">
        <f t="shared" si="36"/>
        <v>0</v>
      </c>
      <c r="I86" s="182">
        <f t="shared" si="36"/>
        <v>0</v>
      </c>
      <c r="J86" s="182">
        <f t="shared" si="36"/>
        <v>0</v>
      </c>
      <c r="K86" s="182">
        <f t="shared" si="36"/>
        <v>0</v>
      </c>
      <c r="L86" s="182">
        <f t="shared" si="36"/>
        <v>0</v>
      </c>
      <c r="M86" s="182">
        <f>SUM(M87:M92)</f>
        <v>0</v>
      </c>
      <c r="N86" s="182">
        <f>SUM(N87:N92)</f>
        <v>3733</v>
      </c>
      <c r="O86" s="182">
        <f>SUM(O87:O92)</f>
        <v>6364.6</v>
      </c>
      <c r="P86" s="182">
        <f>SUM(P87:P92)</f>
        <v>6364.6</v>
      </c>
      <c r="Q86" s="182">
        <f>SUM(Q87:Q92)</f>
        <v>6364.6</v>
      </c>
    </row>
    <row r="87" spans="1:17" s="115" customFormat="1" ht="24.75" customHeight="1">
      <c r="A87" s="330"/>
      <c r="B87" s="314"/>
      <c r="C87" s="181" t="s">
        <v>197</v>
      </c>
      <c r="D87" s="313"/>
      <c r="E87" s="313"/>
      <c r="F87" s="182">
        <f aca="true" t="shared" si="37" ref="F87:F92">SUM(G87:P87)</f>
        <v>0</v>
      </c>
      <c r="G87" s="182">
        <v>0</v>
      </c>
      <c r="H87" s="182">
        <v>0</v>
      </c>
      <c r="I87" s="182">
        <v>0</v>
      </c>
      <c r="J87" s="182">
        <v>0</v>
      </c>
      <c r="K87" s="182">
        <v>0</v>
      </c>
      <c r="L87" s="182">
        <v>0</v>
      </c>
      <c r="M87" s="182">
        <v>0</v>
      </c>
      <c r="N87" s="182">
        <v>0</v>
      </c>
      <c r="O87" s="182">
        <v>0</v>
      </c>
      <c r="P87" s="182">
        <v>0</v>
      </c>
      <c r="Q87" s="182">
        <v>0</v>
      </c>
    </row>
    <row r="88" spans="1:17" s="115" customFormat="1" ht="21.75" customHeight="1">
      <c r="A88" s="330"/>
      <c r="B88" s="314"/>
      <c r="C88" s="181" t="s">
        <v>198</v>
      </c>
      <c r="D88" s="313"/>
      <c r="E88" s="313"/>
      <c r="F88" s="182">
        <f>SUM(G88:P88)+Q88</f>
        <v>22826.800000000003</v>
      </c>
      <c r="G88" s="182">
        <v>0</v>
      </c>
      <c r="H88" s="182">
        <v>0</v>
      </c>
      <c r="I88" s="182">
        <v>0</v>
      </c>
      <c r="J88" s="182">
        <v>0</v>
      </c>
      <c r="K88" s="182">
        <v>0</v>
      </c>
      <c r="L88" s="182">
        <v>0</v>
      </c>
      <c r="M88" s="182">
        <v>0</v>
      </c>
      <c r="N88" s="182">
        <v>3733</v>
      </c>
      <c r="O88" s="182">
        <v>6364.6</v>
      </c>
      <c r="P88" s="182">
        <v>6364.6</v>
      </c>
      <c r="Q88" s="182">
        <v>6364.6</v>
      </c>
    </row>
    <row r="89" spans="1:17" s="115" customFormat="1" ht="21" customHeight="1">
      <c r="A89" s="330"/>
      <c r="B89" s="314"/>
      <c r="C89" s="181" t="s">
        <v>199</v>
      </c>
      <c r="D89" s="313"/>
      <c r="E89" s="313"/>
      <c r="F89" s="182">
        <f t="shared" si="37"/>
        <v>0</v>
      </c>
      <c r="G89" s="182">
        <v>0</v>
      </c>
      <c r="H89" s="182">
        <v>0</v>
      </c>
      <c r="I89" s="182">
        <v>0</v>
      </c>
      <c r="J89" s="182">
        <v>0</v>
      </c>
      <c r="K89" s="182">
        <v>0</v>
      </c>
      <c r="L89" s="182">
        <v>0</v>
      </c>
      <c r="M89" s="182">
        <v>0</v>
      </c>
      <c r="N89" s="182">
        <v>0</v>
      </c>
      <c r="O89" s="182">
        <v>0</v>
      </c>
      <c r="P89" s="182">
        <v>0</v>
      </c>
      <c r="Q89" s="182">
        <v>0</v>
      </c>
    </row>
    <row r="90" spans="1:17" s="115" customFormat="1" ht="21" customHeight="1">
      <c r="A90" s="330"/>
      <c r="B90" s="314"/>
      <c r="C90" s="181" t="s">
        <v>194</v>
      </c>
      <c r="D90" s="313"/>
      <c r="E90" s="313"/>
      <c r="F90" s="182">
        <f t="shared" si="37"/>
        <v>0</v>
      </c>
      <c r="G90" s="182">
        <v>0</v>
      </c>
      <c r="H90" s="182">
        <v>0</v>
      </c>
      <c r="I90" s="182">
        <v>0</v>
      </c>
      <c r="J90" s="182">
        <v>0</v>
      </c>
      <c r="K90" s="182">
        <v>0</v>
      </c>
      <c r="L90" s="182">
        <v>0</v>
      </c>
      <c r="M90" s="182">
        <v>0</v>
      </c>
      <c r="N90" s="182">
        <v>0</v>
      </c>
      <c r="O90" s="182">
        <v>0</v>
      </c>
      <c r="P90" s="182">
        <v>0</v>
      </c>
      <c r="Q90" s="182">
        <v>0</v>
      </c>
    </row>
    <row r="91" spans="1:17" s="115" customFormat="1" ht="22.5" customHeight="1">
      <c r="A91" s="330"/>
      <c r="B91" s="314"/>
      <c r="C91" s="181" t="s">
        <v>204</v>
      </c>
      <c r="D91" s="313"/>
      <c r="E91" s="313"/>
      <c r="F91" s="182">
        <f t="shared" si="37"/>
        <v>0</v>
      </c>
      <c r="G91" s="182">
        <v>0</v>
      </c>
      <c r="H91" s="182">
        <v>0</v>
      </c>
      <c r="I91" s="182">
        <v>0</v>
      </c>
      <c r="J91" s="182">
        <v>0</v>
      </c>
      <c r="K91" s="182">
        <v>0</v>
      </c>
      <c r="L91" s="182">
        <v>0</v>
      </c>
      <c r="M91" s="182">
        <v>0</v>
      </c>
      <c r="N91" s="182">
        <v>0</v>
      </c>
      <c r="O91" s="182">
        <v>0</v>
      </c>
      <c r="P91" s="182">
        <v>0</v>
      </c>
      <c r="Q91" s="182">
        <v>0</v>
      </c>
    </row>
    <row r="92" spans="1:17" s="115" customFormat="1" ht="25.5" customHeight="1">
      <c r="A92" s="330"/>
      <c r="B92" s="314"/>
      <c r="C92" s="181" t="s">
        <v>315</v>
      </c>
      <c r="D92" s="313"/>
      <c r="E92" s="313"/>
      <c r="F92" s="182">
        <f t="shared" si="37"/>
        <v>0</v>
      </c>
      <c r="G92" s="182">
        <v>0</v>
      </c>
      <c r="H92" s="182">
        <v>0</v>
      </c>
      <c r="I92" s="182">
        <v>0</v>
      </c>
      <c r="J92" s="182">
        <v>0</v>
      </c>
      <c r="K92" s="182">
        <v>0</v>
      </c>
      <c r="L92" s="182">
        <v>0</v>
      </c>
      <c r="M92" s="182">
        <v>0</v>
      </c>
      <c r="N92" s="182">
        <v>0</v>
      </c>
      <c r="O92" s="182">
        <v>0</v>
      </c>
      <c r="P92" s="182">
        <v>0</v>
      </c>
      <c r="Q92" s="182">
        <v>0</v>
      </c>
    </row>
    <row r="93" spans="1:17" s="115" customFormat="1" ht="19.5" customHeight="1">
      <c r="A93" s="330" t="s">
        <v>22</v>
      </c>
      <c r="B93" s="314" t="s">
        <v>324</v>
      </c>
      <c r="C93" s="181" t="s">
        <v>263</v>
      </c>
      <c r="D93" s="313" t="s">
        <v>320</v>
      </c>
      <c r="E93" s="313" t="s">
        <v>321</v>
      </c>
      <c r="F93" s="182">
        <f>SUM(G93:P93)+Q93</f>
        <v>11482.8</v>
      </c>
      <c r="G93" s="182">
        <f aca="true" t="shared" si="38" ref="G93:L93">SUM(G94:G99)</f>
        <v>0</v>
      </c>
      <c r="H93" s="182">
        <f t="shared" si="38"/>
        <v>0</v>
      </c>
      <c r="I93" s="182">
        <f t="shared" si="38"/>
        <v>0</v>
      </c>
      <c r="J93" s="182">
        <f t="shared" si="38"/>
        <v>0</v>
      </c>
      <c r="K93" s="182">
        <f t="shared" si="38"/>
        <v>0</v>
      </c>
      <c r="L93" s="182">
        <f t="shared" si="38"/>
        <v>0</v>
      </c>
      <c r="M93" s="182">
        <f>SUM(M94:M99)</f>
        <v>0</v>
      </c>
      <c r="N93" s="182">
        <f>SUM(N94:N99)</f>
        <v>11482.8</v>
      </c>
      <c r="O93" s="182">
        <f>SUM(O94:O99)</f>
        <v>0</v>
      </c>
      <c r="P93" s="182">
        <f>SUM(P94:P99)</f>
        <v>0</v>
      </c>
      <c r="Q93" s="182">
        <f>SUM(Q94:Q99)</f>
        <v>0</v>
      </c>
    </row>
    <row r="94" spans="1:17" s="115" customFormat="1" ht="24.75" customHeight="1">
      <c r="A94" s="330"/>
      <c r="B94" s="314"/>
      <c r="C94" s="181" t="s">
        <v>197</v>
      </c>
      <c r="D94" s="313"/>
      <c r="E94" s="313"/>
      <c r="F94" s="182">
        <f aca="true" t="shared" si="39" ref="F94:F106">SUM(G94:P94)</f>
        <v>0</v>
      </c>
      <c r="G94" s="182">
        <v>0</v>
      </c>
      <c r="H94" s="182">
        <v>0</v>
      </c>
      <c r="I94" s="182">
        <v>0</v>
      </c>
      <c r="J94" s="182">
        <v>0</v>
      </c>
      <c r="K94" s="182">
        <v>0</v>
      </c>
      <c r="L94" s="182">
        <v>0</v>
      </c>
      <c r="M94" s="182">
        <v>0</v>
      </c>
      <c r="N94" s="182">
        <v>0</v>
      </c>
      <c r="O94" s="182">
        <v>0</v>
      </c>
      <c r="P94" s="182">
        <v>0</v>
      </c>
      <c r="Q94" s="182">
        <v>0</v>
      </c>
    </row>
    <row r="95" spans="1:17" s="115" customFormat="1" ht="21.75" customHeight="1">
      <c r="A95" s="330"/>
      <c r="B95" s="314"/>
      <c r="C95" s="181" t="s">
        <v>198</v>
      </c>
      <c r="D95" s="313"/>
      <c r="E95" s="313"/>
      <c r="F95" s="182">
        <f>SUM(G95:P95)+Q95</f>
        <v>11482.8</v>
      </c>
      <c r="G95" s="182">
        <v>0</v>
      </c>
      <c r="H95" s="182">
        <v>0</v>
      </c>
      <c r="I95" s="182">
        <v>0</v>
      </c>
      <c r="J95" s="182">
        <v>0</v>
      </c>
      <c r="K95" s="182">
        <v>0</v>
      </c>
      <c r="L95" s="182">
        <v>0</v>
      </c>
      <c r="M95" s="182">
        <v>0</v>
      </c>
      <c r="N95" s="182">
        <v>11482.8</v>
      </c>
      <c r="O95" s="182">
        <v>0</v>
      </c>
      <c r="P95" s="182">
        <v>0</v>
      </c>
      <c r="Q95" s="182">
        <v>0</v>
      </c>
    </row>
    <row r="96" spans="1:17" s="115" customFormat="1" ht="21" customHeight="1">
      <c r="A96" s="330"/>
      <c r="B96" s="314"/>
      <c r="C96" s="181" t="s">
        <v>199</v>
      </c>
      <c r="D96" s="313"/>
      <c r="E96" s="313"/>
      <c r="F96" s="182">
        <f t="shared" si="39"/>
        <v>0</v>
      </c>
      <c r="G96" s="182">
        <v>0</v>
      </c>
      <c r="H96" s="182">
        <v>0</v>
      </c>
      <c r="I96" s="182">
        <v>0</v>
      </c>
      <c r="J96" s="182">
        <v>0</v>
      </c>
      <c r="K96" s="182">
        <v>0</v>
      </c>
      <c r="L96" s="182">
        <v>0</v>
      </c>
      <c r="M96" s="182">
        <v>0</v>
      </c>
      <c r="N96" s="182">
        <v>0</v>
      </c>
      <c r="O96" s="182">
        <v>0</v>
      </c>
      <c r="P96" s="182">
        <v>0</v>
      </c>
      <c r="Q96" s="182">
        <v>0</v>
      </c>
    </row>
    <row r="97" spans="1:17" s="115" customFormat="1" ht="21" customHeight="1">
      <c r="A97" s="330"/>
      <c r="B97" s="314"/>
      <c r="C97" s="181" t="s">
        <v>194</v>
      </c>
      <c r="D97" s="313"/>
      <c r="E97" s="313"/>
      <c r="F97" s="182">
        <f t="shared" si="39"/>
        <v>0</v>
      </c>
      <c r="G97" s="182">
        <v>0</v>
      </c>
      <c r="H97" s="182">
        <v>0</v>
      </c>
      <c r="I97" s="182">
        <v>0</v>
      </c>
      <c r="J97" s="182">
        <v>0</v>
      </c>
      <c r="K97" s="182">
        <v>0</v>
      </c>
      <c r="L97" s="182">
        <v>0</v>
      </c>
      <c r="M97" s="182">
        <v>0</v>
      </c>
      <c r="N97" s="182">
        <v>0</v>
      </c>
      <c r="O97" s="182">
        <v>0</v>
      </c>
      <c r="P97" s="182">
        <v>0</v>
      </c>
      <c r="Q97" s="182">
        <v>0</v>
      </c>
    </row>
    <row r="98" spans="1:17" s="115" customFormat="1" ht="22.5" customHeight="1">
      <c r="A98" s="330"/>
      <c r="B98" s="314"/>
      <c r="C98" s="181" t="s">
        <v>204</v>
      </c>
      <c r="D98" s="313"/>
      <c r="E98" s="313"/>
      <c r="F98" s="182">
        <f t="shared" si="39"/>
        <v>0</v>
      </c>
      <c r="G98" s="182">
        <v>0</v>
      </c>
      <c r="H98" s="182">
        <v>0</v>
      </c>
      <c r="I98" s="182">
        <v>0</v>
      </c>
      <c r="J98" s="182">
        <v>0</v>
      </c>
      <c r="K98" s="182">
        <v>0</v>
      </c>
      <c r="L98" s="182">
        <v>0</v>
      </c>
      <c r="M98" s="182">
        <v>0</v>
      </c>
      <c r="N98" s="182">
        <v>0</v>
      </c>
      <c r="O98" s="182">
        <v>0</v>
      </c>
      <c r="P98" s="182">
        <v>0</v>
      </c>
      <c r="Q98" s="182">
        <v>0</v>
      </c>
    </row>
    <row r="99" spans="1:17" s="115" customFormat="1" ht="25.5" customHeight="1">
      <c r="A99" s="330"/>
      <c r="B99" s="314"/>
      <c r="C99" s="181" t="s">
        <v>315</v>
      </c>
      <c r="D99" s="313"/>
      <c r="E99" s="313"/>
      <c r="F99" s="182">
        <f t="shared" si="39"/>
        <v>0</v>
      </c>
      <c r="G99" s="182">
        <v>0</v>
      </c>
      <c r="H99" s="182">
        <v>0</v>
      </c>
      <c r="I99" s="182">
        <v>0</v>
      </c>
      <c r="J99" s="182">
        <v>0</v>
      </c>
      <c r="K99" s="182">
        <v>0</v>
      </c>
      <c r="L99" s="182">
        <v>0</v>
      </c>
      <c r="M99" s="182">
        <v>0</v>
      </c>
      <c r="N99" s="182">
        <v>0</v>
      </c>
      <c r="O99" s="182">
        <v>0</v>
      </c>
      <c r="P99" s="182">
        <v>0</v>
      </c>
      <c r="Q99" s="182">
        <v>0</v>
      </c>
    </row>
    <row r="100" spans="1:17" s="115" customFormat="1" ht="19.5" customHeight="1">
      <c r="A100" s="330" t="s">
        <v>25</v>
      </c>
      <c r="B100" s="314" t="s">
        <v>325</v>
      </c>
      <c r="C100" s="181" t="s">
        <v>263</v>
      </c>
      <c r="D100" s="313" t="s">
        <v>320</v>
      </c>
      <c r="E100" s="313" t="s">
        <v>321</v>
      </c>
      <c r="F100" s="182">
        <f>SUM(G100:P100)+Q100</f>
        <v>3234.29986</v>
      </c>
      <c r="G100" s="182">
        <f aca="true" t="shared" si="40" ref="G100:L100">SUM(G101:G106)</f>
        <v>0</v>
      </c>
      <c r="H100" s="182">
        <f t="shared" si="40"/>
        <v>0</v>
      </c>
      <c r="I100" s="182">
        <f t="shared" si="40"/>
        <v>0</v>
      </c>
      <c r="J100" s="182">
        <f t="shared" si="40"/>
        <v>0</v>
      </c>
      <c r="K100" s="182">
        <f t="shared" si="40"/>
        <v>0</v>
      </c>
      <c r="L100" s="182">
        <f t="shared" si="40"/>
        <v>0</v>
      </c>
      <c r="M100" s="182">
        <f>SUM(M101:M106)</f>
        <v>0</v>
      </c>
      <c r="N100" s="182">
        <f>SUM(N101:N106)</f>
        <v>239.63319</v>
      </c>
      <c r="O100" s="182">
        <f>SUM(O101:O106)</f>
        <v>994.66667</v>
      </c>
      <c r="P100" s="182">
        <f>SUM(P101:P106)</f>
        <v>1000</v>
      </c>
      <c r="Q100" s="182">
        <f>SUM(Q101:Q106)</f>
        <v>1000</v>
      </c>
    </row>
    <row r="101" spans="1:17" s="115" customFormat="1" ht="24.75" customHeight="1">
      <c r="A101" s="330"/>
      <c r="B101" s="314"/>
      <c r="C101" s="181" t="s">
        <v>197</v>
      </c>
      <c r="D101" s="313"/>
      <c r="E101" s="313"/>
      <c r="F101" s="182">
        <f t="shared" si="39"/>
        <v>0</v>
      </c>
      <c r="G101" s="182">
        <v>0</v>
      </c>
      <c r="H101" s="182">
        <v>0</v>
      </c>
      <c r="I101" s="182">
        <v>0</v>
      </c>
      <c r="J101" s="182">
        <v>0</v>
      </c>
      <c r="K101" s="182">
        <v>0</v>
      </c>
      <c r="L101" s="182">
        <v>0</v>
      </c>
      <c r="M101" s="182">
        <v>0</v>
      </c>
      <c r="N101" s="182">
        <v>0</v>
      </c>
      <c r="O101" s="182">
        <v>0</v>
      </c>
      <c r="P101" s="182">
        <v>0</v>
      </c>
      <c r="Q101" s="182">
        <v>0</v>
      </c>
    </row>
    <row r="102" spans="1:17" s="115" customFormat="1" ht="21.75" customHeight="1">
      <c r="A102" s="330"/>
      <c r="B102" s="314"/>
      <c r="C102" s="181" t="s">
        <v>198</v>
      </c>
      <c r="D102" s="313"/>
      <c r="E102" s="313"/>
      <c r="F102" s="182">
        <f>SUM(G102:P102)+Q102</f>
        <v>3234.29986</v>
      </c>
      <c r="G102" s="182">
        <v>0</v>
      </c>
      <c r="H102" s="182">
        <v>0</v>
      </c>
      <c r="I102" s="182">
        <v>0</v>
      </c>
      <c r="J102" s="182">
        <v>0</v>
      </c>
      <c r="K102" s="182">
        <v>0</v>
      </c>
      <c r="L102" s="182">
        <v>0</v>
      </c>
      <c r="M102" s="182">
        <v>0</v>
      </c>
      <c r="N102" s="182">
        <v>239.63319</v>
      </c>
      <c r="O102" s="182">
        <v>994.66667</v>
      </c>
      <c r="P102" s="182">
        <v>1000</v>
      </c>
      <c r="Q102" s="182">
        <v>1000</v>
      </c>
    </row>
    <row r="103" spans="1:17" s="115" customFormat="1" ht="21" customHeight="1">
      <c r="A103" s="330"/>
      <c r="B103" s="314"/>
      <c r="C103" s="181" t="s">
        <v>199</v>
      </c>
      <c r="D103" s="313"/>
      <c r="E103" s="313"/>
      <c r="F103" s="182">
        <f t="shared" si="39"/>
        <v>0</v>
      </c>
      <c r="G103" s="182">
        <v>0</v>
      </c>
      <c r="H103" s="182">
        <v>0</v>
      </c>
      <c r="I103" s="182">
        <v>0</v>
      </c>
      <c r="J103" s="182">
        <v>0</v>
      </c>
      <c r="K103" s="182">
        <v>0</v>
      </c>
      <c r="L103" s="182">
        <v>0</v>
      </c>
      <c r="M103" s="182">
        <v>0</v>
      </c>
      <c r="N103" s="182">
        <v>0</v>
      </c>
      <c r="O103" s="182">
        <v>0</v>
      </c>
      <c r="P103" s="182">
        <v>0</v>
      </c>
      <c r="Q103" s="182">
        <v>0</v>
      </c>
    </row>
    <row r="104" spans="1:17" s="115" customFormat="1" ht="21" customHeight="1">
      <c r="A104" s="330"/>
      <c r="B104" s="314"/>
      <c r="C104" s="181" t="s">
        <v>194</v>
      </c>
      <c r="D104" s="313"/>
      <c r="E104" s="313"/>
      <c r="F104" s="182">
        <f t="shared" si="39"/>
        <v>0</v>
      </c>
      <c r="G104" s="182">
        <v>0</v>
      </c>
      <c r="H104" s="182">
        <v>0</v>
      </c>
      <c r="I104" s="182">
        <v>0</v>
      </c>
      <c r="J104" s="182">
        <v>0</v>
      </c>
      <c r="K104" s="182">
        <v>0</v>
      </c>
      <c r="L104" s="182">
        <v>0</v>
      </c>
      <c r="M104" s="182">
        <v>0</v>
      </c>
      <c r="N104" s="182">
        <v>0</v>
      </c>
      <c r="O104" s="182">
        <v>0</v>
      </c>
      <c r="P104" s="182">
        <v>0</v>
      </c>
      <c r="Q104" s="182">
        <v>0</v>
      </c>
    </row>
    <row r="105" spans="1:17" s="115" customFormat="1" ht="22.5" customHeight="1">
      <c r="A105" s="330"/>
      <c r="B105" s="314"/>
      <c r="C105" s="181" t="s">
        <v>204</v>
      </c>
      <c r="D105" s="313"/>
      <c r="E105" s="313"/>
      <c r="F105" s="182">
        <f t="shared" si="39"/>
        <v>0</v>
      </c>
      <c r="G105" s="182">
        <v>0</v>
      </c>
      <c r="H105" s="182">
        <v>0</v>
      </c>
      <c r="I105" s="182">
        <v>0</v>
      </c>
      <c r="J105" s="182">
        <v>0</v>
      </c>
      <c r="K105" s="182">
        <v>0</v>
      </c>
      <c r="L105" s="182">
        <v>0</v>
      </c>
      <c r="M105" s="182">
        <v>0</v>
      </c>
      <c r="N105" s="182">
        <v>0</v>
      </c>
      <c r="O105" s="182">
        <v>0</v>
      </c>
      <c r="P105" s="182">
        <v>0</v>
      </c>
      <c r="Q105" s="182">
        <v>0</v>
      </c>
    </row>
    <row r="106" spans="1:17" s="115" customFormat="1" ht="25.5" customHeight="1">
      <c r="A106" s="330"/>
      <c r="B106" s="314"/>
      <c r="C106" s="181" t="s">
        <v>315</v>
      </c>
      <c r="D106" s="313"/>
      <c r="E106" s="313"/>
      <c r="F106" s="182">
        <f t="shared" si="39"/>
        <v>0</v>
      </c>
      <c r="G106" s="182">
        <v>0</v>
      </c>
      <c r="H106" s="182">
        <v>0</v>
      </c>
      <c r="I106" s="182">
        <v>0</v>
      </c>
      <c r="J106" s="182">
        <v>0</v>
      </c>
      <c r="K106" s="182">
        <v>0</v>
      </c>
      <c r="L106" s="182">
        <v>0</v>
      </c>
      <c r="M106" s="182">
        <v>0</v>
      </c>
      <c r="N106" s="182">
        <v>0</v>
      </c>
      <c r="O106" s="182">
        <v>0</v>
      </c>
      <c r="P106" s="182">
        <v>0</v>
      </c>
      <c r="Q106" s="182">
        <v>0</v>
      </c>
    </row>
  </sheetData>
  <sheetProtection/>
  <mergeCells count="71">
    <mergeCell ref="A58:Q58"/>
    <mergeCell ref="B59:Q59"/>
    <mergeCell ref="A60:Q60"/>
    <mergeCell ref="A16:Q16"/>
    <mergeCell ref="B17:Q17"/>
    <mergeCell ref="A18:Q18"/>
    <mergeCell ref="B54:Q54"/>
    <mergeCell ref="B55:Q55"/>
    <mergeCell ref="E33:E39"/>
    <mergeCell ref="E26:E32"/>
    <mergeCell ref="A100:A106"/>
    <mergeCell ref="B100:B106"/>
    <mergeCell ref="D100:D106"/>
    <mergeCell ref="E100:E106"/>
    <mergeCell ref="A86:A92"/>
    <mergeCell ref="B86:B92"/>
    <mergeCell ref="D86:D92"/>
    <mergeCell ref="E86:E92"/>
    <mergeCell ref="A93:A99"/>
    <mergeCell ref="B93:B99"/>
    <mergeCell ref="D93:D99"/>
    <mergeCell ref="E93:E99"/>
    <mergeCell ref="A79:A85"/>
    <mergeCell ref="B79:B85"/>
    <mergeCell ref="D79:D85"/>
    <mergeCell ref="E79:E85"/>
    <mergeCell ref="B1:C1"/>
    <mergeCell ref="A5:A6"/>
    <mergeCell ref="B5:B6"/>
    <mergeCell ref="C5:C6"/>
    <mergeCell ref="F5:Q5"/>
    <mergeCell ref="N1:Q1"/>
    <mergeCell ref="D5:E5"/>
    <mergeCell ref="A3:Q3"/>
    <mergeCell ref="D72:D78"/>
    <mergeCell ref="A72:A78"/>
    <mergeCell ref="B72:B78"/>
    <mergeCell ref="E72:E78"/>
    <mergeCell ref="E65:E71"/>
    <mergeCell ref="D65:D71"/>
    <mergeCell ref="A65:A71"/>
    <mergeCell ref="B65:B71"/>
    <mergeCell ref="B61:Q61"/>
    <mergeCell ref="A62:Q62"/>
    <mergeCell ref="E40:E46"/>
    <mergeCell ref="B47:B53"/>
    <mergeCell ref="B40:B46"/>
    <mergeCell ref="A40:A46"/>
    <mergeCell ref="A56:Q56"/>
    <mergeCell ref="B57:Q57"/>
    <mergeCell ref="E47:E53"/>
    <mergeCell ref="A47:A53"/>
    <mergeCell ref="B63:Q63"/>
    <mergeCell ref="A64:Q64"/>
    <mergeCell ref="E8:E14"/>
    <mergeCell ref="B19:B25"/>
    <mergeCell ref="D19:D25"/>
    <mergeCell ref="A19:A25"/>
    <mergeCell ref="E19:E25"/>
    <mergeCell ref="D8:D14"/>
    <mergeCell ref="A8:A14"/>
    <mergeCell ref="B8:B14"/>
    <mergeCell ref="D47:D53"/>
    <mergeCell ref="B33:B39"/>
    <mergeCell ref="A26:A32"/>
    <mergeCell ref="M4:Q4"/>
    <mergeCell ref="A33:A39"/>
    <mergeCell ref="D40:D46"/>
    <mergeCell ref="D26:D32"/>
    <mergeCell ref="D33:D39"/>
    <mergeCell ref="B26:B32"/>
  </mergeCells>
  <printOptions/>
  <pageMargins left="0.31496062992125984" right="0.31496062992125984" top="0.1968503937007874" bottom="0.1968503937007874" header="0.1968503937007874" footer="0.1968503937007874"/>
  <pageSetup horizontalDpi="600" verticalDpi="600" orientation="landscape" paperSize="9" scale="58" r:id="rId1"/>
  <rowBreaks count="2" manualBreakCount="2">
    <brk id="39" max="16" man="1"/>
    <brk id="7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4.875" style="1" customWidth="1"/>
    <col min="2" max="2" width="17.375" style="1" customWidth="1"/>
    <col min="3" max="3" width="68.375" style="1" customWidth="1"/>
    <col min="4" max="4" width="19.875" style="1" customWidth="1"/>
    <col min="5" max="5" width="19.00390625" style="1" customWidth="1"/>
    <col min="6" max="16384" width="9.125" style="1" customWidth="1"/>
  </cols>
  <sheetData>
    <row r="1" s="2" customFormat="1" ht="15">
      <c r="E1" s="6" t="s">
        <v>170</v>
      </c>
    </row>
    <row r="2" s="2" customFormat="1" ht="15"/>
    <row r="3" spans="1:5" s="2" customFormat="1" ht="15.75">
      <c r="A3" s="210" t="s">
        <v>49</v>
      </c>
      <c r="B3" s="210"/>
      <c r="C3" s="210"/>
      <c r="D3" s="210"/>
      <c r="E3" s="210"/>
    </row>
    <row r="4" spans="1:5" s="2" customFormat="1" ht="15.75">
      <c r="A4" s="210" t="s">
        <v>282</v>
      </c>
      <c r="B4" s="210"/>
      <c r="C4" s="210"/>
      <c r="D4" s="210"/>
      <c r="E4" s="210"/>
    </row>
    <row r="5" spans="1:5" s="2" customFormat="1" ht="15.75">
      <c r="A5" s="210" t="s">
        <v>169</v>
      </c>
      <c r="B5" s="210"/>
      <c r="C5" s="210"/>
      <c r="D5" s="210"/>
      <c r="E5" s="210"/>
    </row>
    <row r="6" spans="1:5" s="2" customFormat="1" ht="15">
      <c r="A6" s="109"/>
      <c r="B6" s="109"/>
      <c r="C6" s="109"/>
      <c r="D6" s="109"/>
      <c r="E6" s="109"/>
    </row>
    <row r="7" spans="1:5" s="49" customFormat="1" ht="62.25" customHeight="1">
      <c r="A7" s="51" t="s">
        <v>50</v>
      </c>
      <c r="B7" s="51" t="s">
        <v>168</v>
      </c>
      <c r="C7" s="51" t="s">
        <v>167</v>
      </c>
      <c r="D7" s="51" t="s">
        <v>166</v>
      </c>
      <c r="E7" s="51" t="s">
        <v>165</v>
      </c>
    </row>
    <row r="8" spans="1:5" s="3" customFormat="1" ht="1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s="3" customFormat="1" ht="15">
      <c r="A9" s="50"/>
      <c r="B9" s="204" t="s">
        <v>48</v>
      </c>
      <c r="C9" s="205"/>
      <c r="D9" s="205"/>
      <c r="E9" s="206"/>
    </row>
    <row r="10" spans="1:5" s="3" customFormat="1" ht="15">
      <c r="A10" s="50"/>
      <c r="B10" s="204" t="s">
        <v>232</v>
      </c>
      <c r="C10" s="205"/>
      <c r="D10" s="205"/>
      <c r="E10" s="206"/>
    </row>
    <row r="11" spans="1:5" s="3" customFormat="1" ht="15">
      <c r="A11" s="50"/>
      <c r="B11" s="37"/>
      <c r="C11" s="37"/>
      <c r="D11" s="37"/>
      <c r="E11" s="50"/>
    </row>
    <row r="12" spans="1:5" s="3" customFormat="1" ht="15">
      <c r="A12" s="50"/>
      <c r="B12" s="204" t="s">
        <v>231</v>
      </c>
      <c r="C12" s="205"/>
      <c r="D12" s="205"/>
      <c r="E12" s="206"/>
    </row>
    <row r="13" spans="1:5" s="3" customFormat="1" ht="15">
      <c r="A13" s="50"/>
      <c r="B13" s="37"/>
      <c r="C13" s="37"/>
      <c r="D13" s="37"/>
      <c r="E13" s="50"/>
    </row>
    <row r="14" spans="1:5" s="3" customFormat="1" ht="15">
      <c r="A14" s="50"/>
      <c r="B14" s="207" t="s">
        <v>45</v>
      </c>
      <c r="C14" s="208"/>
      <c r="D14" s="208"/>
      <c r="E14" s="209"/>
    </row>
    <row r="15" ht="3" customHeight="1"/>
  </sheetData>
  <sheetProtection/>
  <mergeCells count="7">
    <mergeCell ref="B14:E14"/>
    <mergeCell ref="A3:E3"/>
    <mergeCell ref="B9:E9"/>
    <mergeCell ref="B10:E10"/>
    <mergeCell ref="B12:E12"/>
    <mergeCell ref="A4:E4"/>
    <mergeCell ref="A5:E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"/>
  <sheetViews>
    <sheetView view="pageBreakPreview" zoomScaleSheetLayoutView="100" workbookViewId="0" topLeftCell="A1">
      <selection activeCell="A9" sqref="A9:D10"/>
    </sheetView>
  </sheetViews>
  <sheetFormatPr defaultColWidth="9.00390625" defaultRowHeight="12.75"/>
  <cols>
    <col min="1" max="1" width="4.625" style="1" customWidth="1"/>
    <col min="2" max="2" width="37.75390625" style="1" customWidth="1"/>
    <col min="3" max="3" width="28.625" style="1" customWidth="1"/>
    <col min="4" max="4" width="25.625" style="1" customWidth="1"/>
    <col min="5" max="16384" width="9.125" style="1" customWidth="1"/>
  </cols>
  <sheetData>
    <row r="1" s="2" customFormat="1" ht="15">
      <c r="D1" s="6" t="s">
        <v>213</v>
      </c>
    </row>
    <row r="2" s="2" customFormat="1" ht="15"/>
    <row r="3" spans="1:4" ht="15.75">
      <c r="A3" s="195" t="s">
        <v>201</v>
      </c>
      <c r="B3" s="195"/>
      <c r="C3" s="195"/>
      <c r="D3" s="195"/>
    </row>
    <row r="4" s="2" customFormat="1" ht="15"/>
    <row r="5" spans="1:4" ht="12.75">
      <c r="A5" s="211" t="s">
        <v>58</v>
      </c>
      <c r="B5" s="211" t="s">
        <v>172</v>
      </c>
      <c r="C5" s="211" t="s">
        <v>171</v>
      </c>
      <c r="D5" s="211" t="s">
        <v>59</v>
      </c>
    </row>
    <row r="6" spans="1:4" ht="12.75">
      <c r="A6" s="212"/>
      <c r="B6" s="212"/>
      <c r="C6" s="212"/>
      <c r="D6" s="212"/>
    </row>
    <row r="7" spans="1:4" ht="12.75">
      <c r="A7" s="14">
        <v>1</v>
      </c>
      <c r="B7" s="14">
        <v>2</v>
      </c>
      <c r="C7" s="14">
        <v>3</v>
      </c>
      <c r="D7" s="14">
        <v>4</v>
      </c>
    </row>
    <row r="8" spans="1:4" ht="12.75">
      <c r="A8" s="15">
        <v>1</v>
      </c>
      <c r="B8" s="16" t="s">
        <v>33</v>
      </c>
      <c r="C8" s="16"/>
      <c r="D8" s="17" t="s">
        <v>53</v>
      </c>
    </row>
    <row r="9" spans="1:4" ht="12.75">
      <c r="A9" s="174" t="s">
        <v>61</v>
      </c>
      <c r="B9" s="173" t="s">
        <v>62</v>
      </c>
      <c r="C9" s="173"/>
      <c r="D9" s="175"/>
    </row>
    <row r="10" spans="1:4" ht="12.75">
      <c r="A10" s="174" t="s">
        <v>63</v>
      </c>
      <c r="B10" s="173" t="s">
        <v>64</v>
      </c>
      <c r="C10" s="173"/>
      <c r="D10" s="175"/>
    </row>
    <row r="11" spans="1:4" ht="12.75">
      <c r="A11" s="15"/>
      <c r="B11" s="18" t="s">
        <v>45</v>
      </c>
      <c r="C11" s="16"/>
      <c r="D11" s="17"/>
    </row>
    <row r="12" spans="1:4" ht="12.75">
      <c r="A12" s="15" t="s">
        <v>65</v>
      </c>
      <c r="B12" s="16" t="s">
        <v>66</v>
      </c>
      <c r="C12" s="16"/>
      <c r="D12" s="17" t="s">
        <v>53</v>
      </c>
    </row>
    <row r="13" spans="1:4" ht="12.75">
      <c r="A13" s="15" t="s">
        <v>67</v>
      </c>
      <c r="B13" s="16" t="s">
        <v>68</v>
      </c>
      <c r="C13" s="16"/>
      <c r="D13" s="17"/>
    </row>
    <row r="14" spans="1:4" ht="12.75">
      <c r="A14" s="15" t="s">
        <v>69</v>
      </c>
      <c r="B14" s="16" t="s">
        <v>70</v>
      </c>
      <c r="C14" s="16"/>
      <c r="D14" s="17"/>
    </row>
    <row r="15" spans="1:4" ht="12.75">
      <c r="A15" s="15" t="s">
        <v>71</v>
      </c>
      <c r="B15" s="16" t="s">
        <v>72</v>
      </c>
      <c r="C15" s="16"/>
      <c r="D15" s="17"/>
    </row>
    <row r="16" spans="1:4" ht="12.75">
      <c r="A16" s="15"/>
      <c r="B16" s="18" t="s">
        <v>45</v>
      </c>
      <c r="C16" s="16"/>
      <c r="D16" s="17"/>
    </row>
    <row r="17" spans="1:4" ht="12.75">
      <c r="A17" s="15"/>
      <c r="B17" s="18" t="s">
        <v>45</v>
      </c>
      <c r="C17" s="16"/>
      <c r="D17" s="17"/>
    </row>
    <row r="18" spans="1:4" ht="12.75">
      <c r="A18" s="15"/>
      <c r="B18" s="16"/>
      <c r="C18" s="16"/>
      <c r="D18" s="17" t="s">
        <v>53</v>
      </c>
    </row>
    <row r="19" ht="3" customHeight="1"/>
    <row r="20" s="12" customFormat="1" ht="12">
      <c r="B20" s="19"/>
    </row>
  </sheetData>
  <sheetProtection/>
  <mergeCells count="5">
    <mergeCell ref="A3:D3"/>
    <mergeCell ref="A5:A6"/>
    <mergeCell ref="B5:B6"/>
    <mergeCell ref="C5:C6"/>
    <mergeCell ref="D5:D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showGridLines="0" view="pageBreakPreview" zoomScaleSheetLayoutView="100" zoomScalePageLayoutView="0" workbookViewId="0" topLeftCell="A13">
      <selection activeCell="B24" sqref="B24"/>
    </sheetView>
  </sheetViews>
  <sheetFormatPr defaultColWidth="9.00390625" defaultRowHeight="12.75"/>
  <cols>
    <col min="1" max="1" width="6.625" style="1" customWidth="1"/>
    <col min="2" max="2" width="53.75390625" style="0" customWidth="1"/>
    <col min="3" max="6" width="10.75390625" style="0" customWidth="1"/>
    <col min="7" max="7" width="17.00390625" style="0" bestFit="1" customWidth="1"/>
    <col min="8" max="11" width="15.75390625" style="0" bestFit="1" customWidth="1"/>
    <col min="14" max="14" width="62.375" style="0" customWidth="1"/>
  </cols>
  <sheetData>
    <row r="1" spans="10:11" ht="15">
      <c r="J1" s="215" t="s">
        <v>41</v>
      </c>
      <c r="K1" s="215"/>
    </row>
    <row r="2" ht="5.25" customHeight="1"/>
    <row r="3" spans="1:11" ht="27.75" customHeight="1">
      <c r="A3" s="216" t="s">
        <v>233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9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5.75" customHeight="1">
      <c r="A5" s="217" t="s">
        <v>32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2:11" ht="13.5" customHeight="1">
      <c r="B6" s="102"/>
      <c r="C6" s="102"/>
      <c r="D6" s="102"/>
      <c r="E6" s="102"/>
      <c r="F6" s="102"/>
      <c r="G6" s="102"/>
      <c r="H6" s="102"/>
      <c r="I6" s="102"/>
      <c r="J6" s="102"/>
      <c r="K6" s="102" t="s">
        <v>214</v>
      </c>
    </row>
    <row r="7" spans="1:11" ht="15.75">
      <c r="A7" s="218" t="s">
        <v>208</v>
      </c>
      <c r="B7" s="220" t="s">
        <v>215</v>
      </c>
      <c r="C7" s="222" t="s">
        <v>216</v>
      </c>
      <c r="D7" s="223"/>
      <c r="E7" s="223"/>
      <c r="F7" s="224"/>
      <c r="G7" s="225" t="s">
        <v>200</v>
      </c>
      <c r="H7" s="226"/>
      <c r="I7" s="226"/>
      <c r="J7" s="226"/>
      <c r="K7" s="227"/>
    </row>
    <row r="8" spans="1:11" ht="15.75">
      <c r="A8" s="219"/>
      <c r="B8" s="221"/>
      <c r="C8" s="103" t="s">
        <v>52</v>
      </c>
      <c r="D8" s="103" t="s">
        <v>217</v>
      </c>
      <c r="E8" s="103" t="s">
        <v>218</v>
      </c>
      <c r="F8" s="103" t="s">
        <v>219</v>
      </c>
      <c r="G8" s="103">
        <v>2014</v>
      </c>
      <c r="H8" s="103">
        <v>2015</v>
      </c>
      <c r="I8" s="103">
        <v>2016</v>
      </c>
      <c r="J8" s="103">
        <v>2017</v>
      </c>
      <c r="K8" s="103">
        <v>2018</v>
      </c>
    </row>
    <row r="9" spans="1:11" ht="12.75">
      <c r="A9" s="169">
        <v>1</v>
      </c>
      <c r="B9" s="104">
        <v>2</v>
      </c>
      <c r="C9" s="104">
        <v>3</v>
      </c>
      <c r="D9" s="104">
        <v>4</v>
      </c>
      <c r="E9" s="104">
        <v>5</v>
      </c>
      <c r="F9" s="104">
        <v>6</v>
      </c>
      <c r="G9" s="104">
        <v>7</v>
      </c>
      <c r="H9" s="104">
        <v>8</v>
      </c>
      <c r="I9" s="104">
        <v>9</v>
      </c>
      <c r="J9" s="104">
        <v>10</v>
      </c>
      <c r="K9" s="104">
        <v>11</v>
      </c>
    </row>
    <row r="10" spans="1:11" ht="47.25">
      <c r="A10" s="170" t="s">
        <v>202</v>
      </c>
      <c r="B10" s="168" t="s">
        <v>34</v>
      </c>
      <c r="C10" s="105" t="s">
        <v>203</v>
      </c>
      <c r="D10" s="105" t="s">
        <v>203</v>
      </c>
      <c r="E10" s="105" t="s">
        <v>203</v>
      </c>
      <c r="F10" s="105" t="s">
        <v>203</v>
      </c>
      <c r="G10" s="105" t="s">
        <v>11</v>
      </c>
      <c r="H10" s="105" t="s">
        <v>11</v>
      </c>
      <c r="I10" s="105" t="s">
        <v>11</v>
      </c>
      <c r="J10" s="105" t="s">
        <v>11</v>
      </c>
      <c r="K10" s="105" t="s">
        <v>11</v>
      </c>
    </row>
    <row r="11" spans="1:11" ht="47.25">
      <c r="A11" s="171" t="s">
        <v>225</v>
      </c>
      <c r="B11" s="168" t="s">
        <v>35</v>
      </c>
      <c r="C11" s="105" t="s">
        <v>203</v>
      </c>
      <c r="D11" s="105" t="s">
        <v>203</v>
      </c>
      <c r="E11" s="105" t="s">
        <v>203</v>
      </c>
      <c r="F11" s="105" t="s">
        <v>203</v>
      </c>
      <c r="G11" s="105" t="s">
        <v>11</v>
      </c>
      <c r="H11" s="105" t="s">
        <v>11</v>
      </c>
      <c r="I11" s="105" t="s">
        <v>11</v>
      </c>
      <c r="J11" s="105" t="s">
        <v>11</v>
      </c>
      <c r="K11" s="105" t="s">
        <v>11</v>
      </c>
    </row>
    <row r="12" spans="1:11" ht="63">
      <c r="A12" s="171" t="s">
        <v>2</v>
      </c>
      <c r="B12" s="168" t="s">
        <v>42</v>
      </c>
      <c r="C12" s="105" t="s">
        <v>203</v>
      </c>
      <c r="D12" s="105" t="s">
        <v>203</v>
      </c>
      <c r="E12" s="105" t="s">
        <v>203</v>
      </c>
      <c r="F12" s="105" t="s">
        <v>203</v>
      </c>
      <c r="G12" s="163">
        <v>130000</v>
      </c>
      <c r="H12" s="163">
        <v>0</v>
      </c>
      <c r="I12" s="163">
        <v>0</v>
      </c>
      <c r="J12" s="163">
        <v>0</v>
      </c>
      <c r="K12" s="163">
        <v>0</v>
      </c>
    </row>
    <row r="13" spans="1:11" ht="15.75">
      <c r="A13" s="172" t="s">
        <v>293</v>
      </c>
      <c r="B13" s="106" t="s">
        <v>220</v>
      </c>
      <c r="C13" s="153" t="s">
        <v>0</v>
      </c>
      <c r="D13" s="153" t="s">
        <v>1</v>
      </c>
      <c r="E13" s="153" t="s">
        <v>12</v>
      </c>
      <c r="F13" s="155" t="s">
        <v>221</v>
      </c>
      <c r="G13" s="159">
        <v>30000</v>
      </c>
      <c r="H13" s="157"/>
      <c r="I13" s="157"/>
      <c r="J13" s="157"/>
      <c r="K13" s="157"/>
    </row>
    <row r="14" spans="1:11" ht="31.5">
      <c r="A14" s="172"/>
      <c r="B14" s="107" t="s">
        <v>222</v>
      </c>
      <c r="C14" s="103"/>
      <c r="D14" s="103"/>
      <c r="E14" s="103"/>
      <c r="F14" s="147"/>
      <c r="G14" s="148"/>
      <c r="H14" s="148"/>
      <c r="I14" s="148"/>
      <c r="J14" s="148"/>
      <c r="K14" s="148"/>
    </row>
    <row r="15" spans="1:11" ht="15.75">
      <c r="A15" s="172"/>
      <c r="B15" s="107" t="s">
        <v>198</v>
      </c>
      <c r="C15" s="103"/>
      <c r="D15" s="103"/>
      <c r="E15" s="103"/>
      <c r="F15" s="147"/>
      <c r="G15" s="150">
        <v>30000</v>
      </c>
      <c r="H15" s="148"/>
      <c r="I15" s="148"/>
      <c r="J15" s="148"/>
      <c r="K15" s="148"/>
    </row>
    <row r="16" spans="1:11" ht="15.75">
      <c r="A16" s="172" t="s">
        <v>8</v>
      </c>
      <c r="B16" s="106" t="s">
        <v>223</v>
      </c>
      <c r="C16" s="153" t="s">
        <v>0</v>
      </c>
      <c r="D16" s="153" t="s">
        <v>1</v>
      </c>
      <c r="E16" s="153" t="s">
        <v>13</v>
      </c>
      <c r="F16" s="155" t="s">
        <v>221</v>
      </c>
      <c r="G16" s="159">
        <v>100000</v>
      </c>
      <c r="H16" s="157"/>
      <c r="I16" s="157"/>
      <c r="J16" s="157"/>
      <c r="K16" s="157"/>
    </row>
    <row r="17" spans="1:11" ht="31.5">
      <c r="A17" s="172"/>
      <c r="B17" s="107" t="s">
        <v>222</v>
      </c>
      <c r="C17" s="103"/>
      <c r="D17" s="103"/>
      <c r="E17" s="103"/>
      <c r="F17" s="147"/>
      <c r="G17" s="148"/>
      <c r="H17" s="148"/>
      <c r="I17" s="148"/>
      <c r="J17" s="148"/>
      <c r="K17" s="148"/>
    </row>
    <row r="18" spans="1:14" ht="15.75">
      <c r="A18" s="172"/>
      <c r="B18" s="107" t="s">
        <v>198</v>
      </c>
      <c r="C18" s="103"/>
      <c r="D18" s="103"/>
      <c r="E18" s="103"/>
      <c r="F18" s="147"/>
      <c r="G18" s="150">
        <v>100000</v>
      </c>
      <c r="H18" s="148"/>
      <c r="I18" s="148"/>
      <c r="J18" s="148"/>
      <c r="K18" s="148"/>
      <c r="N18" s="176"/>
    </row>
    <row r="19" spans="1:11" ht="47.25">
      <c r="A19" s="171" t="s">
        <v>3</v>
      </c>
      <c r="B19" s="168" t="s">
        <v>37</v>
      </c>
      <c r="C19" s="105" t="s">
        <v>203</v>
      </c>
      <c r="D19" s="105" t="s">
        <v>203</v>
      </c>
      <c r="E19" s="105" t="s">
        <v>203</v>
      </c>
      <c r="F19" s="149" t="s">
        <v>203</v>
      </c>
      <c r="G19" s="105" t="s">
        <v>11</v>
      </c>
      <c r="H19" s="105" t="s">
        <v>11</v>
      </c>
      <c r="I19" s="105" t="s">
        <v>11</v>
      </c>
      <c r="J19" s="105" t="s">
        <v>11</v>
      </c>
      <c r="K19" s="105" t="s">
        <v>11</v>
      </c>
    </row>
    <row r="20" spans="1:11" ht="78.75">
      <c r="A20" s="171" t="s">
        <v>4</v>
      </c>
      <c r="B20" s="168" t="s">
        <v>38</v>
      </c>
      <c r="C20" s="105" t="s">
        <v>203</v>
      </c>
      <c r="D20" s="105" t="s">
        <v>203</v>
      </c>
      <c r="E20" s="105" t="s">
        <v>203</v>
      </c>
      <c r="F20" s="149" t="s">
        <v>203</v>
      </c>
      <c r="G20" s="105" t="s">
        <v>11</v>
      </c>
      <c r="H20" s="105" t="s">
        <v>11</v>
      </c>
      <c r="I20" s="105" t="s">
        <v>11</v>
      </c>
      <c r="J20" s="105" t="s">
        <v>11</v>
      </c>
      <c r="K20" s="105" t="s">
        <v>11</v>
      </c>
    </row>
    <row r="21" spans="1:11" ht="47.25">
      <c r="A21" s="171" t="s">
        <v>5</v>
      </c>
      <c r="B21" s="168" t="s">
        <v>39</v>
      </c>
      <c r="C21" s="105" t="s">
        <v>203</v>
      </c>
      <c r="D21" s="105" t="s">
        <v>203</v>
      </c>
      <c r="E21" s="105" t="s">
        <v>203</v>
      </c>
      <c r="F21" s="149" t="s">
        <v>203</v>
      </c>
      <c r="G21" s="105" t="s">
        <v>11</v>
      </c>
      <c r="H21" s="105" t="s">
        <v>11</v>
      </c>
      <c r="I21" s="105" t="s">
        <v>11</v>
      </c>
      <c r="J21" s="105" t="s">
        <v>11</v>
      </c>
      <c r="K21" s="105" t="s">
        <v>11</v>
      </c>
    </row>
    <row r="22" spans="1:11" ht="78.75">
      <c r="A22" s="171" t="s">
        <v>6</v>
      </c>
      <c r="B22" s="168" t="s">
        <v>40</v>
      </c>
      <c r="C22" s="105" t="s">
        <v>203</v>
      </c>
      <c r="D22" s="105" t="s">
        <v>203</v>
      </c>
      <c r="E22" s="105" t="s">
        <v>203</v>
      </c>
      <c r="F22" s="149" t="s">
        <v>203</v>
      </c>
      <c r="G22" s="105" t="s">
        <v>11</v>
      </c>
      <c r="H22" s="105" t="s">
        <v>11</v>
      </c>
      <c r="I22" s="105" t="s">
        <v>11</v>
      </c>
      <c r="J22" s="105" t="s">
        <v>11</v>
      </c>
      <c r="K22" s="105" t="s">
        <v>11</v>
      </c>
    </row>
    <row r="23" spans="1:11" ht="94.5">
      <c r="A23" s="171" t="s">
        <v>7</v>
      </c>
      <c r="B23" s="168" t="s">
        <v>43</v>
      </c>
      <c r="C23" s="105" t="s">
        <v>203</v>
      </c>
      <c r="D23" s="105" t="s">
        <v>203</v>
      </c>
      <c r="E23" s="105" t="s">
        <v>203</v>
      </c>
      <c r="F23" s="149" t="s">
        <v>203</v>
      </c>
      <c r="G23" s="105" t="s">
        <v>11</v>
      </c>
      <c r="H23" s="105" t="s">
        <v>11</v>
      </c>
      <c r="I23" s="105" t="s">
        <v>11</v>
      </c>
      <c r="J23" s="105" t="s">
        <v>11</v>
      </c>
      <c r="K23" s="105" t="s">
        <v>11</v>
      </c>
    </row>
    <row r="24" spans="1:11" ht="47.25">
      <c r="A24" s="171" t="s">
        <v>226</v>
      </c>
      <c r="B24" s="168" t="s">
        <v>234</v>
      </c>
      <c r="C24" s="105" t="s">
        <v>203</v>
      </c>
      <c r="D24" s="105" t="s">
        <v>203</v>
      </c>
      <c r="E24" s="105" t="s">
        <v>203</v>
      </c>
      <c r="F24" s="149" t="s">
        <v>203</v>
      </c>
      <c r="G24" s="163">
        <v>40032.14</v>
      </c>
      <c r="H24" s="163">
        <v>41990.39</v>
      </c>
      <c r="I24" s="163">
        <v>43351.65</v>
      </c>
      <c r="J24" s="163">
        <v>47686.82000000001</v>
      </c>
      <c r="K24" s="163">
        <v>52455.51000000001</v>
      </c>
    </row>
    <row r="25" spans="1:11" ht="15.75">
      <c r="A25" s="172" t="s">
        <v>9</v>
      </c>
      <c r="B25" s="106" t="s">
        <v>220</v>
      </c>
      <c r="C25" s="153" t="s">
        <v>14</v>
      </c>
      <c r="D25" s="153" t="s">
        <v>15</v>
      </c>
      <c r="E25" s="154" t="s">
        <v>16</v>
      </c>
      <c r="F25" s="155" t="s">
        <v>17</v>
      </c>
      <c r="G25" s="158">
        <v>2785</v>
      </c>
      <c r="H25" s="156">
        <v>2888</v>
      </c>
      <c r="I25" s="156">
        <v>2888</v>
      </c>
      <c r="J25" s="162">
        <v>3176.8</v>
      </c>
      <c r="K25" s="162">
        <v>3494.4800000000005</v>
      </c>
    </row>
    <row r="26" spans="1:11" ht="31.5">
      <c r="A26" s="172"/>
      <c r="B26" s="107" t="s">
        <v>222</v>
      </c>
      <c r="C26" s="103"/>
      <c r="D26" s="103"/>
      <c r="E26" s="103"/>
      <c r="F26" s="147"/>
      <c r="G26" s="151"/>
      <c r="H26" s="151"/>
      <c r="I26" s="151"/>
      <c r="J26" s="157"/>
      <c r="K26" s="148"/>
    </row>
    <row r="27" spans="1:11" ht="15.75">
      <c r="A27" s="172"/>
      <c r="B27" s="107" t="s">
        <v>198</v>
      </c>
      <c r="C27" s="103"/>
      <c r="D27" s="103"/>
      <c r="E27" s="103"/>
      <c r="F27" s="147"/>
      <c r="G27" s="151">
        <v>2785</v>
      </c>
      <c r="H27" s="151">
        <v>2888</v>
      </c>
      <c r="I27" s="151">
        <v>2888</v>
      </c>
      <c r="J27" s="151">
        <v>3176.8</v>
      </c>
      <c r="K27" s="151">
        <v>3494.4800000000005</v>
      </c>
    </row>
    <row r="28" spans="1:11" ht="15.75">
      <c r="A28" s="172" t="s">
        <v>10</v>
      </c>
      <c r="B28" s="106" t="s">
        <v>223</v>
      </c>
      <c r="C28" s="153" t="s">
        <v>14</v>
      </c>
      <c r="D28" s="153" t="s">
        <v>18</v>
      </c>
      <c r="E28" s="154" t="s">
        <v>16</v>
      </c>
      <c r="F28" s="155" t="s">
        <v>17</v>
      </c>
      <c r="G28" s="160">
        <v>13126</v>
      </c>
      <c r="H28" s="159">
        <v>13581</v>
      </c>
      <c r="I28" s="159">
        <v>13581</v>
      </c>
      <c r="J28" s="161">
        <v>14939.1</v>
      </c>
      <c r="K28" s="161">
        <v>16433.010000000002</v>
      </c>
    </row>
    <row r="29" spans="1:11" ht="31.5">
      <c r="A29" s="172"/>
      <c r="B29" s="107" t="s">
        <v>222</v>
      </c>
      <c r="C29" s="103"/>
      <c r="D29" s="103"/>
      <c r="E29" s="103"/>
      <c r="F29" s="147"/>
      <c r="G29" s="151"/>
      <c r="H29" s="151"/>
      <c r="I29" s="151"/>
      <c r="J29" s="157"/>
      <c r="K29" s="148"/>
    </row>
    <row r="30" spans="1:11" ht="15.75">
      <c r="A30" s="172"/>
      <c r="B30" s="107" t="s">
        <v>198</v>
      </c>
      <c r="C30" s="103"/>
      <c r="D30" s="103"/>
      <c r="E30" s="103"/>
      <c r="F30" s="147"/>
      <c r="G30" s="151">
        <v>13126</v>
      </c>
      <c r="H30" s="151">
        <v>13581</v>
      </c>
      <c r="I30" s="151">
        <v>13581</v>
      </c>
      <c r="J30" s="151">
        <v>14939.1</v>
      </c>
      <c r="K30" s="151">
        <v>16433.010000000002</v>
      </c>
    </row>
    <row r="31" spans="1:11" ht="15.75">
      <c r="A31" s="172" t="s">
        <v>21</v>
      </c>
      <c r="B31" s="106" t="s">
        <v>23</v>
      </c>
      <c r="C31" s="153" t="s">
        <v>14</v>
      </c>
      <c r="D31" s="153" t="s">
        <v>18</v>
      </c>
      <c r="E31" s="154" t="s">
        <v>16</v>
      </c>
      <c r="F31" s="155" t="s">
        <v>29</v>
      </c>
      <c r="G31" s="158">
        <v>10425.94</v>
      </c>
      <c r="H31" s="156">
        <v>11351.99</v>
      </c>
      <c r="I31" s="156">
        <v>12125.25</v>
      </c>
      <c r="J31" s="162">
        <v>13337.78</v>
      </c>
      <c r="K31" s="162">
        <v>14671.560000000003</v>
      </c>
    </row>
    <row r="32" spans="1:11" ht="31.5">
      <c r="A32" s="172"/>
      <c r="B32" s="107" t="s">
        <v>222</v>
      </c>
      <c r="C32" s="103"/>
      <c r="D32" s="103"/>
      <c r="E32" s="103"/>
      <c r="F32" s="147"/>
      <c r="G32" s="158"/>
      <c r="H32" s="156"/>
      <c r="I32" s="156"/>
      <c r="J32" s="157"/>
      <c r="K32" s="157"/>
    </row>
    <row r="33" spans="1:11" ht="15.75">
      <c r="A33" s="172"/>
      <c r="B33" s="107" t="s">
        <v>198</v>
      </c>
      <c r="C33" s="103"/>
      <c r="D33" s="103"/>
      <c r="E33" s="103"/>
      <c r="F33" s="147"/>
      <c r="G33" s="151">
        <v>10425.94</v>
      </c>
      <c r="H33" s="151">
        <v>11351.99</v>
      </c>
      <c r="I33" s="151">
        <v>12125.25</v>
      </c>
      <c r="J33" s="151">
        <v>13337.775000000001</v>
      </c>
      <c r="K33" s="151">
        <v>14671.552500000003</v>
      </c>
    </row>
    <row r="34" spans="1:11" ht="15.75">
      <c r="A34" s="172" t="s">
        <v>22</v>
      </c>
      <c r="B34" s="106" t="s">
        <v>24</v>
      </c>
      <c r="C34" s="153" t="s">
        <v>14</v>
      </c>
      <c r="D34" s="153" t="s">
        <v>18</v>
      </c>
      <c r="E34" s="154" t="s">
        <v>16</v>
      </c>
      <c r="F34" s="155" t="s">
        <v>30</v>
      </c>
      <c r="G34" s="158">
        <v>7</v>
      </c>
      <c r="H34" s="156">
        <v>7</v>
      </c>
      <c r="I34" s="156">
        <v>7</v>
      </c>
      <c r="J34" s="162">
        <v>7.700000000000001</v>
      </c>
      <c r="K34" s="162">
        <v>8.470000000000002</v>
      </c>
    </row>
    <row r="35" spans="1:11" ht="31.5">
      <c r="A35" s="172"/>
      <c r="B35" s="107" t="s">
        <v>222</v>
      </c>
      <c r="C35" s="103"/>
      <c r="D35" s="103"/>
      <c r="E35" s="103"/>
      <c r="F35" s="147"/>
      <c r="G35" s="151"/>
      <c r="H35" s="151"/>
      <c r="I35" s="151"/>
      <c r="J35" s="157"/>
      <c r="K35" s="103"/>
    </row>
    <row r="36" spans="1:11" ht="15.75">
      <c r="A36" s="172"/>
      <c r="B36" s="107" t="s">
        <v>198</v>
      </c>
      <c r="C36" s="103"/>
      <c r="D36" s="103"/>
      <c r="E36" s="103"/>
      <c r="F36" s="147"/>
      <c r="G36" s="151">
        <v>7</v>
      </c>
      <c r="H36" s="151">
        <v>7</v>
      </c>
      <c r="I36" s="151">
        <v>7</v>
      </c>
      <c r="J36" s="151">
        <v>7.5</v>
      </c>
      <c r="K36" s="151">
        <v>7.5</v>
      </c>
    </row>
    <row r="37" spans="1:11" ht="15.75">
      <c r="A37" s="172" t="s">
        <v>25</v>
      </c>
      <c r="B37" s="106" t="s">
        <v>27</v>
      </c>
      <c r="C37" s="153">
        <v>851</v>
      </c>
      <c r="D37" s="153" t="s">
        <v>19</v>
      </c>
      <c r="E37" s="154" t="s">
        <v>20</v>
      </c>
      <c r="F37" s="155">
        <v>600</v>
      </c>
      <c r="G37" s="158">
        <v>7900</v>
      </c>
      <c r="H37" s="156">
        <v>8100</v>
      </c>
      <c r="I37" s="156">
        <v>8400</v>
      </c>
      <c r="J37" s="162">
        <v>9240</v>
      </c>
      <c r="K37" s="162">
        <v>10164</v>
      </c>
    </row>
    <row r="38" spans="1:11" ht="31.5">
      <c r="A38" s="172"/>
      <c r="B38" s="107" t="s">
        <v>222</v>
      </c>
      <c r="C38" s="103"/>
      <c r="D38" s="103"/>
      <c r="E38" s="103"/>
      <c r="F38" s="147"/>
      <c r="G38" s="151"/>
      <c r="H38" s="151"/>
      <c r="I38" s="151"/>
      <c r="J38" s="157"/>
      <c r="K38" s="103"/>
    </row>
    <row r="39" spans="1:11" ht="15.75">
      <c r="A39" s="172"/>
      <c r="B39" s="107" t="s">
        <v>198</v>
      </c>
      <c r="C39" s="103"/>
      <c r="D39" s="103"/>
      <c r="E39" s="103"/>
      <c r="F39" s="147"/>
      <c r="G39" s="151">
        <v>7900</v>
      </c>
      <c r="H39" s="151">
        <v>8100</v>
      </c>
      <c r="I39" s="151">
        <v>8400</v>
      </c>
      <c r="J39" s="151">
        <v>9240</v>
      </c>
      <c r="K39" s="151">
        <v>10164</v>
      </c>
    </row>
    <row r="40" spans="1:11" ht="15.75">
      <c r="A40" s="172" t="s">
        <v>26</v>
      </c>
      <c r="B40" s="106" t="s">
        <v>28</v>
      </c>
      <c r="C40" s="153" t="s">
        <v>14</v>
      </c>
      <c r="D40" s="153" t="s">
        <v>31</v>
      </c>
      <c r="E40" s="154" t="s">
        <v>20</v>
      </c>
      <c r="F40" s="155" t="s">
        <v>224</v>
      </c>
      <c r="G40" s="158">
        <v>5788.2</v>
      </c>
      <c r="H40" s="156">
        <v>6062.4</v>
      </c>
      <c r="I40" s="156">
        <v>6350.4</v>
      </c>
      <c r="J40" s="162">
        <v>6985.4400000000005</v>
      </c>
      <c r="K40" s="162">
        <v>7683.990000000002</v>
      </c>
    </row>
    <row r="41" spans="1:11" ht="31.5">
      <c r="A41" s="172"/>
      <c r="B41" s="107" t="s">
        <v>222</v>
      </c>
      <c r="C41" s="103"/>
      <c r="D41" s="103"/>
      <c r="E41" s="103"/>
      <c r="F41" s="147"/>
      <c r="G41" s="151"/>
      <c r="H41" s="151"/>
      <c r="I41" s="151"/>
      <c r="J41" s="157"/>
      <c r="K41" s="103"/>
    </row>
    <row r="42" spans="1:11" ht="15.75">
      <c r="A42" s="172"/>
      <c r="B42" s="107" t="s">
        <v>198</v>
      </c>
      <c r="C42" s="103"/>
      <c r="D42" s="103"/>
      <c r="E42" s="103"/>
      <c r="F42" s="147"/>
      <c r="G42" s="151">
        <v>5788.2</v>
      </c>
      <c r="H42" s="151">
        <v>6062.4</v>
      </c>
      <c r="I42" s="151">
        <v>6350.4</v>
      </c>
      <c r="J42" s="151">
        <v>6985.4400000000005</v>
      </c>
      <c r="K42" s="151">
        <v>7683.984000000001</v>
      </c>
    </row>
    <row r="43" spans="1:11" ht="15.75">
      <c r="A43" s="172"/>
      <c r="B43" s="164" t="s">
        <v>227</v>
      </c>
      <c r="C43" s="165" t="s">
        <v>203</v>
      </c>
      <c r="D43" s="165" t="s">
        <v>203</v>
      </c>
      <c r="E43" s="165" t="s">
        <v>203</v>
      </c>
      <c r="F43" s="166" t="s">
        <v>203</v>
      </c>
      <c r="G43" s="167">
        <v>170032.14</v>
      </c>
      <c r="H43" s="167">
        <v>41990.39</v>
      </c>
      <c r="I43" s="167">
        <v>43351.65</v>
      </c>
      <c r="J43" s="167">
        <v>47686.82000000001</v>
      </c>
      <c r="K43" s="167">
        <v>52455.51000000001</v>
      </c>
    </row>
    <row r="44" spans="2:11" ht="9.75" customHeight="1">
      <c r="B44" s="108"/>
      <c r="C44" s="108"/>
      <c r="D44" s="108"/>
      <c r="E44" s="108"/>
      <c r="F44" s="108"/>
      <c r="G44" s="152"/>
      <c r="H44" s="152"/>
      <c r="I44" s="152"/>
      <c r="J44" s="152"/>
      <c r="K44" s="152"/>
    </row>
    <row r="45" spans="2:11" ht="33" customHeight="1">
      <c r="B45" s="214" t="s">
        <v>228</v>
      </c>
      <c r="C45" s="214"/>
      <c r="D45" s="214"/>
      <c r="E45" s="214"/>
      <c r="F45" s="214"/>
      <c r="G45" s="214"/>
      <c r="H45" s="214"/>
      <c r="I45" s="214"/>
      <c r="J45" s="214"/>
      <c r="K45" s="214"/>
    </row>
    <row r="46" spans="2:11" ht="12.75">
      <c r="B46" s="213" t="s">
        <v>229</v>
      </c>
      <c r="C46" s="213"/>
      <c r="D46" s="213"/>
      <c r="E46" s="213"/>
      <c r="F46" s="213"/>
      <c r="G46" s="213"/>
      <c r="H46" s="213"/>
      <c r="I46" s="213"/>
      <c r="J46" s="213"/>
      <c r="K46" s="213"/>
    </row>
    <row r="47" spans="2:11" ht="12.75">
      <c r="B47" s="213" t="s">
        <v>230</v>
      </c>
      <c r="C47" s="213"/>
      <c r="D47" s="213"/>
      <c r="E47" s="213"/>
      <c r="F47" s="213"/>
      <c r="G47" s="213"/>
      <c r="H47" s="213"/>
      <c r="I47" s="213"/>
      <c r="J47" s="213"/>
      <c r="K47" s="213"/>
    </row>
  </sheetData>
  <sheetProtection/>
  <mergeCells count="10">
    <mergeCell ref="B46:K46"/>
    <mergeCell ref="B47:K47"/>
    <mergeCell ref="B45:K45"/>
    <mergeCell ref="J1:K1"/>
    <mergeCell ref="A3:K3"/>
    <mergeCell ref="A5:K5"/>
    <mergeCell ref="A7:A8"/>
    <mergeCell ref="B7:B8"/>
    <mergeCell ref="C7:F7"/>
    <mergeCell ref="G7:K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4"/>
  <sheetViews>
    <sheetView view="pageBreakPreview" zoomScale="130" zoomScaleSheetLayoutView="130" workbookViewId="0" topLeftCell="A7">
      <selection activeCell="D37" sqref="D37"/>
    </sheetView>
  </sheetViews>
  <sheetFormatPr defaultColWidth="9.00390625" defaultRowHeight="12.75"/>
  <cols>
    <col min="1" max="1" width="4.125" style="1" customWidth="1"/>
    <col min="2" max="2" width="13.375" style="1" customWidth="1"/>
    <col min="3" max="5" width="8.125" style="1" customWidth="1"/>
    <col min="6" max="6" width="8.625" style="1" customWidth="1"/>
    <col min="7" max="9" width="6.875" style="1" customWidth="1"/>
    <col min="10" max="10" width="6.75390625" style="1" customWidth="1"/>
    <col min="11" max="11" width="6.875" style="1" customWidth="1"/>
    <col min="12" max="31" width="4.00390625" style="1" customWidth="1"/>
    <col min="32" max="16384" width="9.125" style="1" customWidth="1"/>
  </cols>
  <sheetData>
    <row r="1" s="2" customFormat="1" ht="15">
      <c r="AE1" s="6" t="s">
        <v>193</v>
      </c>
    </row>
    <row r="2" s="2" customFormat="1" ht="15"/>
    <row r="3" spans="1:31" ht="18.75">
      <c r="A3" s="195" t="s">
        <v>180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</row>
    <row r="4" s="2" customFormat="1" ht="15"/>
    <row r="5" spans="1:31" s="20" customFormat="1" ht="18" customHeight="1">
      <c r="A5" s="257" t="s">
        <v>58</v>
      </c>
      <c r="B5" s="257" t="s">
        <v>176</v>
      </c>
      <c r="C5" s="257" t="s">
        <v>79</v>
      </c>
      <c r="D5" s="257"/>
      <c r="E5" s="257"/>
      <c r="F5" s="257"/>
      <c r="G5" s="257" t="s">
        <v>78</v>
      </c>
      <c r="H5" s="257" t="s">
        <v>173</v>
      </c>
      <c r="I5" s="257" t="s">
        <v>75</v>
      </c>
      <c r="J5" s="257" t="s">
        <v>76</v>
      </c>
      <c r="K5" s="257" t="s">
        <v>77</v>
      </c>
      <c r="L5" s="257" t="s">
        <v>80</v>
      </c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</row>
    <row r="6" spans="1:31" s="20" customFormat="1" ht="18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 t="s">
        <v>81</v>
      </c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 t="s">
        <v>82</v>
      </c>
      <c r="Y6" s="257"/>
      <c r="Z6" s="257"/>
      <c r="AA6" s="257"/>
      <c r="AB6" s="257" t="s">
        <v>83</v>
      </c>
      <c r="AC6" s="257"/>
      <c r="AD6" s="257"/>
      <c r="AE6" s="257"/>
    </row>
    <row r="7" spans="1:31" s="20" customFormat="1" ht="51.75" customHeight="1">
      <c r="A7" s="257"/>
      <c r="B7" s="257"/>
      <c r="C7" s="21" t="s">
        <v>54</v>
      </c>
      <c r="D7" s="21" t="s">
        <v>105</v>
      </c>
      <c r="E7" s="21" t="s">
        <v>183</v>
      </c>
      <c r="F7" s="21" t="s">
        <v>184</v>
      </c>
      <c r="G7" s="257"/>
      <c r="H7" s="257"/>
      <c r="I7" s="257"/>
      <c r="J7" s="257"/>
      <c r="K7" s="257"/>
      <c r="L7" s="21">
        <v>1</v>
      </c>
      <c r="M7" s="21">
        <v>2</v>
      </c>
      <c r="N7" s="21">
        <v>3</v>
      </c>
      <c r="O7" s="21">
        <v>4</v>
      </c>
      <c r="P7" s="21">
        <v>5</v>
      </c>
      <c r="Q7" s="21">
        <v>6</v>
      </c>
      <c r="R7" s="21">
        <v>7</v>
      </c>
      <c r="S7" s="21">
        <v>8</v>
      </c>
      <c r="T7" s="21">
        <v>9</v>
      </c>
      <c r="U7" s="21">
        <v>10</v>
      </c>
      <c r="V7" s="21">
        <v>11</v>
      </c>
      <c r="W7" s="21">
        <v>12</v>
      </c>
      <c r="X7" s="21">
        <v>1</v>
      </c>
      <c r="Y7" s="21">
        <v>2</v>
      </c>
      <c r="Z7" s="21">
        <v>3</v>
      </c>
      <c r="AA7" s="21">
        <v>4</v>
      </c>
      <c r="AB7" s="21">
        <v>1</v>
      </c>
      <c r="AC7" s="21">
        <v>2</v>
      </c>
      <c r="AD7" s="21">
        <v>3</v>
      </c>
      <c r="AE7" s="21">
        <v>4</v>
      </c>
    </row>
    <row r="8" spans="1:31" s="20" customFormat="1" ht="9.75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  <c r="K8" s="65">
        <v>11</v>
      </c>
      <c r="L8" s="65">
        <v>12</v>
      </c>
      <c r="M8" s="65">
        <v>13</v>
      </c>
      <c r="N8" s="65">
        <v>14</v>
      </c>
      <c r="O8" s="65">
        <v>15</v>
      </c>
      <c r="P8" s="65">
        <v>16</v>
      </c>
      <c r="Q8" s="65">
        <v>17</v>
      </c>
      <c r="R8" s="65">
        <v>18</v>
      </c>
      <c r="S8" s="65">
        <v>19</v>
      </c>
      <c r="T8" s="65">
        <v>20</v>
      </c>
      <c r="U8" s="65">
        <v>21</v>
      </c>
      <c r="V8" s="65">
        <v>22</v>
      </c>
      <c r="W8" s="65">
        <v>23</v>
      </c>
      <c r="X8" s="65">
        <v>24</v>
      </c>
      <c r="Y8" s="65">
        <v>25</v>
      </c>
      <c r="Z8" s="65">
        <v>26</v>
      </c>
      <c r="AA8" s="65">
        <v>27</v>
      </c>
      <c r="AB8" s="65">
        <v>28</v>
      </c>
      <c r="AC8" s="65">
        <v>29</v>
      </c>
      <c r="AD8" s="65">
        <v>30</v>
      </c>
      <c r="AE8" s="65">
        <v>31</v>
      </c>
    </row>
    <row r="9" spans="1:31" s="20" customFormat="1" ht="23.25" customHeight="1">
      <c r="A9" s="96" t="s">
        <v>202</v>
      </c>
      <c r="B9" s="97" t="s">
        <v>84</v>
      </c>
      <c r="C9" s="98"/>
      <c r="D9" s="98"/>
      <c r="E9" s="98"/>
      <c r="F9" s="98"/>
      <c r="G9" s="100" t="s">
        <v>203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9"/>
    </row>
    <row r="10" spans="1:31" s="22" customFormat="1" ht="19.5" customHeight="1">
      <c r="A10" s="52" t="s">
        <v>61</v>
      </c>
      <c r="B10" s="53" t="s">
        <v>85</v>
      </c>
      <c r="C10" s="53"/>
      <c r="D10" s="53"/>
      <c r="E10" s="53"/>
      <c r="F10" s="53"/>
      <c r="G10" s="254"/>
      <c r="H10" s="254"/>
      <c r="I10" s="248"/>
      <c r="J10" s="251"/>
      <c r="K10" s="251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43"/>
    </row>
    <row r="11" spans="1:31" s="22" customFormat="1" ht="9.75">
      <c r="A11" s="246" t="s">
        <v>179</v>
      </c>
      <c r="B11" s="247"/>
      <c r="C11" s="54"/>
      <c r="D11" s="54"/>
      <c r="E11" s="54"/>
      <c r="F11" s="54"/>
      <c r="G11" s="255"/>
      <c r="H11" s="255"/>
      <c r="I11" s="249"/>
      <c r="J11" s="252"/>
      <c r="K11" s="252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44"/>
    </row>
    <row r="12" spans="1:31" s="22" customFormat="1" ht="9.75">
      <c r="A12" s="246" t="s">
        <v>60</v>
      </c>
      <c r="B12" s="247"/>
      <c r="C12" s="54"/>
      <c r="D12" s="54"/>
      <c r="E12" s="54"/>
      <c r="F12" s="54"/>
      <c r="G12" s="255"/>
      <c r="H12" s="255"/>
      <c r="I12" s="249"/>
      <c r="J12" s="252"/>
      <c r="K12" s="252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44"/>
    </row>
    <row r="13" spans="1:31" s="22" customFormat="1" ht="11.25" customHeight="1">
      <c r="A13" s="246" t="s">
        <v>98</v>
      </c>
      <c r="B13" s="247"/>
      <c r="C13" s="54"/>
      <c r="D13" s="54"/>
      <c r="E13" s="54"/>
      <c r="F13" s="54"/>
      <c r="G13" s="255"/>
      <c r="H13" s="255"/>
      <c r="I13" s="249"/>
      <c r="J13" s="252"/>
      <c r="K13" s="252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44"/>
    </row>
    <row r="14" spans="1:31" s="22" customFormat="1" ht="9.75" customHeight="1">
      <c r="A14" s="246" t="s">
        <v>99</v>
      </c>
      <c r="B14" s="247"/>
      <c r="C14" s="54"/>
      <c r="D14" s="54"/>
      <c r="E14" s="54"/>
      <c r="F14" s="54"/>
      <c r="G14" s="255"/>
      <c r="H14" s="255"/>
      <c r="I14" s="249"/>
      <c r="J14" s="252"/>
      <c r="K14" s="252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44"/>
    </row>
    <row r="15" spans="1:31" s="22" customFormat="1" ht="20.25" customHeight="1">
      <c r="A15" s="246" t="s">
        <v>100</v>
      </c>
      <c r="B15" s="247"/>
      <c r="C15" s="54"/>
      <c r="D15" s="54"/>
      <c r="E15" s="54"/>
      <c r="F15" s="54"/>
      <c r="G15" s="255"/>
      <c r="H15" s="255"/>
      <c r="I15" s="249"/>
      <c r="J15" s="252"/>
      <c r="K15" s="252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44"/>
    </row>
    <row r="16" spans="1:31" s="22" customFormat="1" ht="9.75">
      <c r="A16" s="237" t="s">
        <v>56</v>
      </c>
      <c r="B16" s="238"/>
      <c r="C16" s="55"/>
      <c r="D16" s="55"/>
      <c r="E16" s="55"/>
      <c r="F16" s="55"/>
      <c r="G16" s="256"/>
      <c r="H16" s="256"/>
      <c r="I16" s="250"/>
      <c r="J16" s="253"/>
      <c r="K16" s="253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45"/>
    </row>
    <row r="17" spans="1:31" s="22" customFormat="1" ht="9.75">
      <c r="A17" s="52" t="s">
        <v>86</v>
      </c>
      <c r="B17" s="53" t="s">
        <v>87</v>
      </c>
      <c r="C17" s="53"/>
      <c r="D17" s="53"/>
      <c r="E17" s="53"/>
      <c r="F17" s="53"/>
      <c r="G17" s="254"/>
      <c r="H17" s="254"/>
      <c r="I17" s="248"/>
      <c r="J17" s="251"/>
      <c r="K17" s="251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43"/>
    </row>
    <row r="18" spans="1:31" s="22" customFormat="1" ht="9.75" customHeight="1">
      <c r="A18" s="246" t="s">
        <v>179</v>
      </c>
      <c r="B18" s="247"/>
      <c r="C18" s="54"/>
      <c r="D18" s="54"/>
      <c r="E18" s="54"/>
      <c r="F18" s="54"/>
      <c r="G18" s="255"/>
      <c r="H18" s="255"/>
      <c r="I18" s="249"/>
      <c r="J18" s="252"/>
      <c r="K18" s="252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44"/>
    </row>
    <row r="19" spans="1:31" s="22" customFormat="1" ht="9.75" customHeight="1">
      <c r="A19" s="246" t="s">
        <v>60</v>
      </c>
      <c r="B19" s="247"/>
      <c r="C19" s="54"/>
      <c r="D19" s="54"/>
      <c r="E19" s="54"/>
      <c r="F19" s="54"/>
      <c r="G19" s="255"/>
      <c r="H19" s="255"/>
      <c r="I19" s="249"/>
      <c r="J19" s="252"/>
      <c r="K19" s="252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44"/>
    </row>
    <row r="20" spans="1:31" s="22" customFormat="1" ht="11.25" customHeight="1">
      <c r="A20" s="246" t="s">
        <v>98</v>
      </c>
      <c r="B20" s="247"/>
      <c r="C20" s="54"/>
      <c r="D20" s="54"/>
      <c r="E20" s="54"/>
      <c r="F20" s="54"/>
      <c r="G20" s="255"/>
      <c r="H20" s="255"/>
      <c r="I20" s="249"/>
      <c r="J20" s="252"/>
      <c r="K20" s="252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44"/>
    </row>
    <row r="21" spans="1:31" s="22" customFormat="1" ht="9.75" customHeight="1">
      <c r="A21" s="246" t="s">
        <v>99</v>
      </c>
      <c r="B21" s="247"/>
      <c r="C21" s="54"/>
      <c r="D21" s="54"/>
      <c r="E21" s="54"/>
      <c r="F21" s="54"/>
      <c r="G21" s="255"/>
      <c r="H21" s="255"/>
      <c r="I21" s="249"/>
      <c r="J21" s="252"/>
      <c r="K21" s="252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44"/>
    </row>
    <row r="22" spans="1:31" s="22" customFormat="1" ht="20.25" customHeight="1">
      <c r="A22" s="246" t="s">
        <v>100</v>
      </c>
      <c r="B22" s="247"/>
      <c r="C22" s="54"/>
      <c r="D22" s="54"/>
      <c r="E22" s="54"/>
      <c r="F22" s="54"/>
      <c r="G22" s="255"/>
      <c r="H22" s="255"/>
      <c r="I22" s="249"/>
      <c r="J22" s="252"/>
      <c r="K22" s="252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44"/>
    </row>
    <row r="23" spans="1:31" s="22" customFormat="1" ht="9.75" customHeight="1">
      <c r="A23" s="237" t="s">
        <v>56</v>
      </c>
      <c r="B23" s="238"/>
      <c r="C23" s="55"/>
      <c r="D23" s="55"/>
      <c r="E23" s="55"/>
      <c r="F23" s="55"/>
      <c r="G23" s="256"/>
      <c r="H23" s="256"/>
      <c r="I23" s="250"/>
      <c r="J23" s="253"/>
      <c r="K23" s="253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45"/>
    </row>
    <row r="24" spans="1:31" s="22" customFormat="1" ht="29.25">
      <c r="A24" s="57"/>
      <c r="B24" s="66" t="s">
        <v>89</v>
      </c>
      <c r="C24" s="58"/>
      <c r="D24" s="58"/>
      <c r="E24" s="58"/>
      <c r="F24" s="58"/>
      <c r="G24" s="58"/>
      <c r="H24" s="58"/>
      <c r="I24" s="59" t="s">
        <v>53</v>
      </c>
      <c r="J24" s="60" t="s">
        <v>53</v>
      </c>
      <c r="K24" s="60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2"/>
    </row>
    <row r="25" spans="1:31" s="22" customFormat="1" ht="9.75">
      <c r="A25" s="57"/>
      <c r="B25" s="58" t="s">
        <v>45</v>
      </c>
      <c r="C25" s="58"/>
      <c r="D25" s="58"/>
      <c r="E25" s="58"/>
      <c r="F25" s="58"/>
      <c r="G25" s="58"/>
      <c r="H25" s="58"/>
      <c r="I25" s="59"/>
      <c r="J25" s="60"/>
      <c r="K25" s="60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2"/>
    </row>
    <row r="26" spans="1:31" s="22" customFormat="1" ht="9.75">
      <c r="A26" s="56" t="s">
        <v>63</v>
      </c>
      <c r="B26" s="53" t="s">
        <v>174</v>
      </c>
      <c r="C26" s="239"/>
      <c r="D26" s="63"/>
      <c r="E26" s="63"/>
      <c r="F26" s="239"/>
      <c r="G26" s="239"/>
      <c r="H26" s="239"/>
      <c r="I26" s="241"/>
      <c r="J26" s="232"/>
      <c r="K26" s="232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30"/>
    </row>
    <row r="27" spans="1:31" s="22" customFormat="1" ht="11.25" customHeight="1">
      <c r="A27" s="237" t="s">
        <v>98</v>
      </c>
      <c r="B27" s="238"/>
      <c r="C27" s="240"/>
      <c r="D27" s="64"/>
      <c r="E27" s="64"/>
      <c r="F27" s="240"/>
      <c r="G27" s="240"/>
      <c r="H27" s="240"/>
      <c r="I27" s="242"/>
      <c r="J27" s="233"/>
      <c r="K27" s="233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31"/>
    </row>
    <row r="28" spans="1:31" s="22" customFormat="1" ht="9.75">
      <c r="A28" s="56" t="s">
        <v>90</v>
      </c>
      <c r="B28" s="53" t="s">
        <v>91</v>
      </c>
      <c r="C28" s="239"/>
      <c r="D28" s="63"/>
      <c r="E28" s="63"/>
      <c r="F28" s="239"/>
      <c r="G28" s="239"/>
      <c r="H28" s="239"/>
      <c r="I28" s="241"/>
      <c r="J28" s="232"/>
      <c r="K28" s="232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30"/>
    </row>
    <row r="29" spans="1:31" s="22" customFormat="1" ht="11.25" customHeight="1">
      <c r="A29" s="237" t="s">
        <v>98</v>
      </c>
      <c r="B29" s="238"/>
      <c r="C29" s="240"/>
      <c r="D29" s="64"/>
      <c r="E29" s="64"/>
      <c r="F29" s="240"/>
      <c r="G29" s="240"/>
      <c r="H29" s="240"/>
      <c r="I29" s="242"/>
      <c r="J29" s="233"/>
      <c r="K29" s="233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31"/>
    </row>
    <row r="30" spans="1:31" s="22" customFormat="1" ht="29.25">
      <c r="A30" s="57"/>
      <c r="B30" s="66" t="s">
        <v>92</v>
      </c>
      <c r="C30" s="58"/>
      <c r="D30" s="58"/>
      <c r="E30" s="58"/>
      <c r="F30" s="58"/>
      <c r="G30" s="58"/>
      <c r="H30" s="58"/>
      <c r="I30" s="59" t="s">
        <v>53</v>
      </c>
      <c r="J30" s="60" t="s">
        <v>53</v>
      </c>
      <c r="K30" s="60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</row>
    <row r="31" spans="1:31" s="22" customFormat="1" ht="9.75">
      <c r="A31" s="57"/>
      <c r="B31" s="58" t="s">
        <v>45</v>
      </c>
      <c r="C31" s="58"/>
      <c r="D31" s="58"/>
      <c r="E31" s="58"/>
      <c r="F31" s="58"/>
      <c r="G31" s="58"/>
      <c r="H31" s="58"/>
      <c r="I31" s="59"/>
      <c r="J31" s="60"/>
      <c r="K31" s="60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</row>
    <row r="32" ht="3" customHeight="1"/>
    <row r="33" spans="1:16" s="26" customFormat="1" ht="12" customHeight="1">
      <c r="A33" s="23"/>
      <c r="B33" s="24" t="s">
        <v>182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6" customFormat="1" ht="12" customHeight="1">
      <c r="A34" s="23"/>
      <c r="B34" s="25" t="s">
        <v>181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</sheetData>
  <sheetProtection/>
  <mergeCells count="131">
    <mergeCell ref="J10:J16"/>
    <mergeCell ref="A11:B11"/>
    <mergeCell ref="G10:G16"/>
    <mergeCell ref="AB10:AB16"/>
    <mergeCell ref="Z10:Z16"/>
    <mergeCell ref="O10:O16"/>
    <mergeCell ref="P10:P16"/>
    <mergeCell ref="Q10:Q16"/>
    <mergeCell ref="L10:L16"/>
    <mergeCell ref="H10:H16"/>
    <mergeCell ref="AD10:AD16"/>
    <mergeCell ref="K10:K16"/>
    <mergeCell ref="AB6:AE6"/>
    <mergeCell ref="X6:AA6"/>
    <mergeCell ref="M10:M16"/>
    <mergeCell ref="AE10:AE16"/>
    <mergeCell ref="Y10:Y16"/>
    <mergeCell ref="N10:N16"/>
    <mergeCell ref="L6:W6"/>
    <mergeCell ref="AC10:AC16"/>
    <mergeCell ref="A12:B12"/>
    <mergeCell ref="A15:B15"/>
    <mergeCell ref="A16:B16"/>
    <mergeCell ref="I10:I16"/>
    <mergeCell ref="A14:B14"/>
    <mergeCell ref="A13:B13"/>
    <mergeCell ref="A3:AE3"/>
    <mergeCell ref="A5:A7"/>
    <mergeCell ref="B5:B7"/>
    <mergeCell ref="H5:H7"/>
    <mergeCell ref="I5:I7"/>
    <mergeCell ref="J5:J7"/>
    <mergeCell ref="K5:K7"/>
    <mergeCell ref="C5:F6"/>
    <mergeCell ref="G5:G7"/>
    <mergeCell ref="L5:AE5"/>
    <mergeCell ref="A23:B23"/>
    <mergeCell ref="U17:U23"/>
    <mergeCell ref="V10:V16"/>
    <mergeCell ref="W10:W16"/>
    <mergeCell ref="X10:X16"/>
    <mergeCell ref="AA10:AA16"/>
    <mergeCell ref="R10:R16"/>
    <mergeCell ref="S10:S16"/>
    <mergeCell ref="T10:T16"/>
    <mergeCell ref="U10:U16"/>
    <mergeCell ref="F26:F27"/>
    <mergeCell ref="K26:K27"/>
    <mergeCell ref="H26:H27"/>
    <mergeCell ref="M26:M27"/>
    <mergeCell ref="W17:W23"/>
    <mergeCell ref="V17:V23"/>
    <mergeCell ref="K17:K23"/>
    <mergeCell ref="L17:L23"/>
    <mergeCell ref="G17:G23"/>
    <mergeCell ref="H17:H23"/>
    <mergeCell ref="V26:V27"/>
    <mergeCell ref="S26:S27"/>
    <mergeCell ref="S17:S23"/>
    <mergeCell ref="T17:T23"/>
    <mergeCell ref="C26:C27"/>
    <mergeCell ref="P26:P27"/>
    <mergeCell ref="L26:L27"/>
    <mergeCell ref="M17:M23"/>
    <mergeCell ref="N17:N23"/>
    <mergeCell ref="P17:P23"/>
    <mergeCell ref="A18:B18"/>
    <mergeCell ref="R17:R23"/>
    <mergeCell ref="A20:B20"/>
    <mergeCell ref="A21:B21"/>
    <mergeCell ref="I17:I23"/>
    <mergeCell ref="J17:J23"/>
    <mergeCell ref="Q17:Q23"/>
    <mergeCell ref="O17:O23"/>
    <mergeCell ref="A19:B19"/>
    <mergeCell ref="A22:B22"/>
    <mergeCell ref="Q28:Q29"/>
    <mergeCell ref="N26:N27"/>
    <mergeCell ref="N28:N29"/>
    <mergeCell ref="I28:I29"/>
    <mergeCell ref="M28:M29"/>
    <mergeCell ref="Q26:Q27"/>
    <mergeCell ref="W26:W27"/>
    <mergeCell ref="O28:O29"/>
    <mergeCell ref="P28:P29"/>
    <mergeCell ref="O26:O27"/>
    <mergeCell ref="R28:R29"/>
    <mergeCell ref="S28:S29"/>
    <mergeCell ref="U26:U27"/>
    <mergeCell ref="T26:T27"/>
    <mergeCell ref="U28:U29"/>
    <mergeCell ref="R26:R27"/>
    <mergeCell ref="AE17:AE23"/>
    <mergeCell ref="Z26:Z27"/>
    <mergeCell ref="Y26:Y27"/>
    <mergeCell ref="Y17:Y23"/>
    <mergeCell ref="Z17:Z23"/>
    <mergeCell ref="AA26:AA27"/>
    <mergeCell ref="AD17:AD23"/>
    <mergeCell ref="AE26:AE27"/>
    <mergeCell ref="AD26:AD27"/>
    <mergeCell ref="A29:B29"/>
    <mergeCell ref="G26:G27"/>
    <mergeCell ref="I26:I27"/>
    <mergeCell ref="J26:J27"/>
    <mergeCell ref="A27:B27"/>
    <mergeCell ref="C28:C29"/>
    <mergeCell ref="F28:F29"/>
    <mergeCell ref="J28:J29"/>
    <mergeCell ref="G28:G29"/>
    <mergeCell ref="H28:H29"/>
    <mergeCell ref="X28:X29"/>
    <mergeCell ref="Y28:Y29"/>
    <mergeCell ref="AB17:AB23"/>
    <mergeCell ref="AC17:AC23"/>
    <mergeCell ref="AA17:AA23"/>
    <mergeCell ref="X17:X23"/>
    <mergeCell ref="AB28:AB29"/>
    <mergeCell ref="AC26:AC27"/>
    <mergeCell ref="AB26:AB27"/>
    <mergeCell ref="X26:X27"/>
    <mergeCell ref="AD28:AD29"/>
    <mergeCell ref="AE28:AE29"/>
    <mergeCell ref="K28:K29"/>
    <mergeCell ref="T28:T29"/>
    <mergeCell ref="AA28:AA29"/>
    <mergeCell ref="Z28:Z29"/>
    <mergeCell ref="AC28:AC29"/>
    <mergeCell ref="W28:W29"/>
    <mergeCell ref="V28:V29"/>
    <mergeCell ref="L28:L29"/>
  </mergeCells>
  <printOptions/>
  <pageMargins left="0.35433070866141736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8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4.625" style="1" customWidth="1"/>
    <col min="2" max="2" width="18.75390625" style="1" customWidth="1"/>
    <col min="3" max="3" width="51.125" style="1" customWidth="1"/>
    <col min="4" max="4" width="123.625" style="1" customWidth="1"/>
    <col min="5" max="16384" width="9.125" style="1" customWidth="1"/>
  </cols>
  <sheetData>
    <row r="1" s="2" customFormat="1" ht="15">
      <c r="D1" s="6" t="s">
        <v>57</v>
      </c>
    </row>
    <row r="2" s="2" customFormat="1" ht="15"/>
    <row r="3" spans="1:4" ht="15.75">
      <c r="A3" s="195" t="s">
        <v>235</v>
      </c>
      <c r="B3" s="195"/>
      <c r="C3" s="195"/>
      <c r="D3" s="195"/>
    </row>
    <row r="4" spans="1:4" ht="15.75">
      <c r="A4" s="195" t="s">
        <v>185</v>
      </c>
      <c r="B4" s="195"/>
      <c r="C4" s="195"/>
      <c r="D4" s="195"/>
    </row>
    <row r="5" s="2" customFormat="1" ht="15"/>
    <row r="6" spans="1:4" ht="21" customHeight="1">
      <c r="A6" s="211" t="s">
        <v>50</v>
      </c>
      <c r="B6" s="211" t="s">
        <v>102</v>
      </c>
      <c r="C6" s="211" t="s">
        <v>103</v>
      </c>
      <c r="D6" s="211" t="s">
        <v>104</v>
      </c>
    </row>
    <row r="7" spans="1:4" ht="21" customHeight="1">
      <c r="A7" s="260"/>
      <c r="B7" s="260"/>
      <c r="C7" s="260"/>
      <c r="D7" s="260"/>
    </row>
    <row r="8" spans="1:4" ht="105" customHeight="1">
      <c r="A8" s="212"/>
      <c r="B8" s="212"/>
      <c r="C8" s="212"/>
      <c r="D8" s="212"/>
    </row>
    <row r="9" spans="1:4" ht="12.75">
      <c r="A9" s="14">
        <v>1</v>
      </c>
      <c r="B9" s="14">
        <v>2</v>
      </c>
      <c r="C9" s="14">
        <v>3</v>
      </c>
      <c r="D9" s="14">
        <v>4</v>
      </c>
    </row>
    <row r="10" spans="1:4" ht="25.5">
      <c r="A10" s="95">
        <v>1</v>
      </c>
      <c r="B10" s="68" t="s">
        <v>106</v>
      </c>
      <c r="C10" s="68" t="s">
        <v>107</v>
      </c>
      <c r="D10" s="69"/>
    </row>
    <row r="11" spans="1:4" ht="12.75">
      <c r="A11" s="101" t="s">
        <v>65</v>
      </c>
      <c r="B11" s="70"/>
      <c r="C11" s="68" t="s">
        <v>108</v>
      </c>
      <c r="D11" s="69"/>
    </row>
    <row r="12" spans="1:4" ht="12.75">
      <c r="A12" s="73" t="s">
        <v>45</v>
      </c>
      <c r="B12" s="74" t="s">
        <v>45</v>
      </c>
      <c r="C12" s="74" t="s">
        <v>45</v>
      </c>
      <c r="D12" s="75"/>
    </row>
    <row r="13" spans="1:4" ht="25.5">
      <c r="A13" s="101" t="s">
        <v>109</v>
      </c>
      <c r="B13" s="76" t="s">
        <v>110</v>
      </c>
      <c r="C13" s="68" t="s">
        <v>111</v>
      </c>
      <c r="D13" s="69"/>
    </row>
    <row r="14" spans="1:4" ht="12.75">
      <c r="A14" s="101"/>
      <c r="B14" s="70"/>
      <c r="C14" s="68" t="s">
        <v>112</v>
      </c>
      <c r="D14" s="69"/>
    </row>
    <row r="15" ht="5.25" customHeight="1"/>
    <row r="16" spans="1:4" s="12" customFormat="1" ht="24.75" customHeight="1">
      <c r="A16" s="258" t="s">
        <v>113</v>
      </c>
      <c r="B16" s="259"/>
      <c r="C16" s="259"/>
      <c r="D16" s="259"/>
    </row>
    <row r="17" spans="1:4" s="12" customFormat="1" ht="24.75" customHeight="1">
      <c r="A17" s="258" t="s">
        <v>114</v>
      </c>
      <c r="B17" s="259"/>
      <c r="C17" s="259"/>
      <c r="D17" s="259"/>
    </row>
    <row r="18" spans="1:4" s="12" customFormat="1" ht="24.75" customHeight="1">
      <c r="A18" s="258" t="s">
        <v>236</v>
      </c>
      <c r="B18" s="259"/>
      <c r="C18" s="259"/>
      <c r="D18" s="259"/>
    </row>
    <row r="19" ht="3" customHeight="1"/>
  </sheetData>
  <sheetProtection/>
  <mergeCells count="9">
    <mergeCell ref="A16:D16"/>
    <mergeCell ref="A17:D17"/>
    <mergeCell ref="A18:D18"/>
    <mergeCell ref="A3:D3"/>
    <mergeCell ref="A4:D4"/>
    <mergeCell ref="A6:A8"/>
    <mergeCell ref="B6:B8"/>
    <mergeCell ref="C6:C8"/>
    <mergeCell ref="D6:D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U52"/>
  <sheetViews>
    <sheetView view="pageBreakPreview" zoomScale="85" zoomScaleSheetLayoutView="85" workbookViewId="0" topLeftCell="A1">
      <selection activeCell="B40" sqref="B40"/>
    </sheetView>
  </sheetViews>
  <sheetFormatPr defaultColWidth="9.00390625" defaultRowHeight="12.75"/>
  <cols>
    <col min="1" max="1" width="5.875" style="1" customWidth="1"/>
    <col min="2" max="2" width="21.375" style="1" customWidth="1"/>
    <col min="3" max="3" width="14.375" style="1" customWidth="1"/>
    <col min="4" max="4" width="17.625" style="1" customWidth="1"/>
    <col min="5" max="5" width="14.375" style="1" customWidth="1"/>
    <col min="6" max="6" width="17.875" style="1" customWidth="1"/>
    <col min="7" max="7" width="13.625" style="1" customWidth="1"/>
    <col min="8" max="8" width="14.125" style="1" customWidth="1"/>
    <col min="9" max="9" width="14.00390625" style="1" bestFit="1" customWidth="1"/>
    <col min="10" max="10" width="12.375" style="1" customWidth="1"/>
    <col min="11" max="16384" width="9.125" style="1" customWidth="1"/>
  </cols>
  <sheetData>
    <row r="1" spans="9:12" s="2" customFormat="1" ht="15">
      <c r="I1" s="279" t="s">
        <v>101</v>
      </c>
      <c r="J1" s="279"/>
      <c r="K1" s="6"/>
      <c r="L1" s="6"/>
    </row>
    <row r="2" ht="16.5" customHeight="1"/>
    <row r="3" spans="1:12" ht="15.75">
      <c r="A3" s="195" t="s">
        <v>191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1" ht="21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278" t="s">
        <v>116</v>
      </c>
      <c r="B5" s="278"/>
      <c r="C5" s="278"/>
      <c r="D5" s="278"/>
      <c r="E5" s="278"/>
      <c r="H5" s="279" t="s">
        <v>117</v>
      </c>
      <c r="I5" s="279"/>
      <c r="J5" s="29"/>
      <c r="K5" s="28"/>
    </row>
    <row r="6" spans="1:11" ht="15">
      <c r="A6" s="28"/>
      <c r="B6" s="28"/>
      <c r="C6" s="28"/>
      <c r="D6" s="28"/>
      <c r="E6" s="28"/>
      <c r="F6" s="28"/>
      <c r="G6" s="28"/>
      <c r="H6" s="28"/>
      <c r="I6" s="123"/>
      <c r="J6" s="123"/>
      <c r="K6" s="28"/>
    </row>
    <row r="7" spans="1:11" ht="15">
      <c r="A7" s="28" t="s">
        <v>118</v>
      </c>
      <c r="B7" s="28"/>
      <c r="C7" s="277"/>
      <c r="D7" s="277"/>
      <c r="E7" s="277"/>
      <c r="F7" s="277"/>
      <c r="G7" s="28"/>
      <c r="H7" s="28"/>
      <c r="I7" s="28"/>
      <c r="J7" s="28"/>
      <c r="K7" s="28"/>
    </row>
    <row r="8" spans="1:10" ht="53.25" customHeight="1">
      <c r="A8" s="276" t="s">
        <v>119</v>
      </c>
      <c r="B8" s="276" t="s">
        <v>74</v>
      </c>
      <c r="C8" s="273" t="s">
        <v>237</v>
      </c>
      <c r="D8" s="274"/>
      <c r="E8" s="275"/>
      <c r="F8" s="211" t="s">
        <v>177</v>
      </c>
      <c r="G8" s="276" t="s">
        <v>120</v>
      </c>
      <c r="H8" s="276" t="s">
        <v>121</v>
      </c>
      <c r="I8" s="211" t="s">
        <v>122</v>
      </c>
      <c r="J8" s="276" t="s">
        <v>186</v>
      </c>
    </row>
    <row r="9" spans="1:10" ht="57" customHeight="1">
      <c r="A9" s="276"/>
      <c r="B9" s="276"/>
      <c r="C9" s="18" t="s">
        <v>187</v>
      </c>
      <c r="D9" s="18" t="s">
        <v>242</v>
      </c>
      <c r="E9" s="18" t="s">
        <v>241</v>
      </c>
      <c r="F9" s="212"/>
      <c r="G9" s="276"/>
      <c r="H9" s="276"/>
      <c r="I9" s="212"/>
      <c r="J9" s="276"/>
    </row>
    <row r="10" spans="1:10" s="31" customFormat="1" ht="14.2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121">
        <v>9</v>
      </c>
      <c r="J10" s="122">
        <v>10</v>
      </c>
    </row>
    <row r="11" spans="1:10" s="31" customFormat="1" ht="14.25" customHeight="1">
      <c r="A11" s="82"/>
      <c r="B11" s="281" t="s">
        <v>84</v>
      </c>
      <c r="C11" s="282"/>
      <c r="D11" s="282"/>
      <c r="E11" s="282"/>
      <c r="F11" s="282"/>
      <c r="G11" s="282"/>
      <c r="H11" s="282"/>
      <c r="I11" s="282"/>
      <c r="J11" s="282"/>
    </row>
    <row r="12" spans="1:10" s="31" customFormat="1" ht="15" customHeight="1">
      <c r="A12" s="267" t="s">
        <v>61</v>
      </c>
      <c r="B12" s="68" t="s">
        <v>85</v>
      </c>
      <c r="C12" s="68"/>
      <c r="D12" s="68"/>
      <c r="E12" s="68"/>
      <c r="F12" s="261"/>
      <c r="G12" s="261"/>
      <c r="H12" s="261"/>
      <c r="I12" s="261"/>
      <c r="J12" s="261"/>
    </row>
    <row r="13" spans="1:21" s="22" customFormat="1" ht="12.75" customHeight="1">
      <c r="A13" s="268"/>
      <c r="B13" s="71" t="s">
        <v>179</v>
      </c>
      <c r="C13" s="71"/>
      <c r="D13" s="71"/>
      <c r="E13" s="71"/>
      <c r="F13" s="262"/>
      <c r="G13" s="262"/>
      <c r="H13" s="262"/>
      <c r="I13" s="262"/>
      <c r="J13" s="26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2" customFormat="1" ht="12.75" customHeight="1">
      <c r="A14" s="268"/>
      <c r="B14" s="71" t="s">
        <v>60</v>
      </c>
      <c r="C14" s="71"/>
      <c r="D14" s="71"/>
      <c r="E14" s="71"/>
      <c r="F14" s="262"/>
      <c r="G14" s="262"/>
      <c r="H14" s="262"/>
      <c r="I14" s="262"/>
      <c r="J14" s="26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2" customFormat="1" ht="11.25" customHeight="1">
      <c r="A15" s="268"/>
      <c r="B15" s="71" t="s">
        <v>98</v>
      </c>
      <c r="C15" s="71"/>
      <c r="D15" s="71"/>
      <c r="E15" s="71"/>
      <c r="F15" s="262"/>
      <c r="G15" s="262"/>
      <c r="H15" s="262"/>
      <c r="I15" s="262"/>
      <c r="J15" s="26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2" customFormat="1" ht="13.5">
      <c r="A16" s="268"/>
      <c r="B16" s="71" t="s">
        <v>99</v>
      </c>
      <c r="C16" s="71"/>
      <c r="D16" s="71"/>
      <c r="E16" s="71"/>
      <c r="F16" s="262"/>
      <c r="G16" s="262"/>
      <c r="H16" s="262"/>
      <c r="I16" s="262"/>
      <c r="J16" s="26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2" customFormat="1" ht="27" customHeight="1">
      <c r="A17" s="268"/>
      <c r="B17" s="71" t="s">
        <v>100</v>
      </c>
      <c r="C17" s="71"/>
      <c r="D17" s="71"/>
      <c r="E17" s="71"/>
      <c r="F17" s="262"/>
      <c r="G17" s="262"/>
      <c r="H17" s="262"/>
      <c r="I17" s="262"/>
      <c r="J17" s="26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2" customFormat="1" ht="12.75" customHeight="1">
      <c r="A18" s="269"/>
      <c r="B18" s="72" t="s">
        <v>56</v>
      </c>
      <c r="C18" s="72"/>
      <c r="D18" s="72"/>
      <c r="E18" s="72"/>
      <c r="F18" s="263"/>
      <c r="G18" s="263"/>
      <c r="H18" s="263"/>
      <c r="I18" s="263"/>
      <c r="J18" s="26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10" s="31" customFormat="1" ht="12.75">
      <c r="A19" s="267" t="s">
        <v>86</v>
      </c>
      <c r="B19" s="68" t="s">
        <v>87</v>
      </c>
      <c r="C19" s="68"/>
      <c r="D19" s="68"/>
      <c r="E19" s="68"/>
      <c r="F19" s="261"/>
      <c r="G19" s="261"/>
      <c r="H19" s="261"/>
      <c r="I19" s="261"/>
      <c r="J19" s="261"/>
    </row>
    <row r="20" spans="1:21" s="22" customFormat="1" ht="12.75" customHeight="1">
      <c r="A20" s="268"/>
      <c r="B20" s="71" t="s">
        <v>179</v>
      </c>
      <c r="C20" s="71"/>
      <c r="D20" s="71"/>
      <c r="E20" s="71"/>
      <c r="F20" s="262"/>
      <c r="G20" s="262"/>
      <c r="H20" s="262"/>
      <c r="I20" s="262"/>
      <c r="J20" s="26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2" customFormat="1" ht="12.75" customHeight="1">
      <c r="A21" s="268"/>
      <c r="B21" s="71" t="s">
        <v>60</v>
      </c>
      <c r="C21" s="71"/>
      <c r="D21" s="71"/>
      <c r="E21" s="71"/>
      <c r="F21" s="262"/>
      <c r="G21" s="262"/>
      <c r="H21" s="262"/>
      <c r="I21" s="262"/>
      <c r="J21" s="26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2" customFormat="1" ht="11.25" customHeight="1">
      <c r="A22" s="268"/>
      <c r="B22" s="71" t="s">
        <v>98</v>
      </c>
      <c r="C22" s="71"/>
      <c r="D22" s="71"/>
      <c r="E22" s="71"/>
      <c r="F22" s="262"/>
      <c r="G22" s="262"/>
      <c r="H22" s="262"/>
      <c r="I22" s="262"/>
      <c r="J22" s="26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2" customFormat="1" ht="13.5">
      <c r="A23" s="268"/>
      <c r="B23" s="71" t="s">
        <v>99</v>
      </c>
      <c r="C23" s="71"/>
      <c r="D23" s="71"/>
      <c r="E23" s="71"/>
      <c r="F23" s="262"/>
      <c r="G23" s="262"/>
      <c r="H23" s="262"/>
      <c r="I23" s="262"/>
      <c r="J23" s="26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2" customFormat="1" ht="27" customHeight="1">
      <c r="A24" s="268"/>
      <c r="B24" s="71" t="s">
        <v>100</v>
      </c>
      <c r="C24" s="71"/>
      <c r="D24" s="71"/>
      <c r="E24" s="71"/>
      <c r="F24" s="262"/>
      <c r="G24" s="262"/>
      <c r="H24" s="262"/>
      <c r="I24" s="262"/>
      <c r="J24" s="26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2" customFormat="1" ht="12.75" customHeight="1">
      <c r="A25" s="269"/>
      <c r="B25" s="72" t="s">
        <v>56</v>
      </c>
      <c r="C25" s="72"/>
      <c r="D25" s="72"/>
      <c r="E25" s="72"/>
      <c r="F25" s="263"/>
      <c r="G25" s="263"/>
      <c r="H25" s="263"/>
      <c r="I25" s="263"/>
      <c r="J25" s="26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10" s="31" customFormat="1" ht="25.5">
      <c r="A26" s="17"/>
      <c r="B26" s="33" t="s">
        <v>89</v>
      </c>
      <c r="C26" s="33"/>
      <c r="D26" s="33"/>
      <c r="E26" s="33"/>
      <c r="F26" s="32"/>
      <c r="G26" s="17" t="s">
        <v>53</v>
      </c>
      <c r="H26" s="17"/>
      <c r="I26" s="30" t="s">
        <v>53</v>
      </c>
      <c r="J26" s="30"/>
    </row>
    <row r="27" spans="1:10" s="31" customFormat="1" ht="12.75">
      <c r="A27" s="83"/>
      <c r="B27" s="84" t="s">
        <v>45</v>
      </c>
      <c r="C27" s="84"/>
      <c r="D27" s="84"/>
      <c r="E27" s="84"/>
      <c r="F27" s="85"/>
      <c r="G27" s="83"/>
      <c r="H27" s="83"/>
      <c r="I27" s="86"/>
      <c r="J27" s="86"/>
    </row>
    <row r="28" spans="1:10" s="31" customFormat="1" ht="12.75">
      <c r="A28" s="264" t="s">
        <v>63</v>
      </c>
      <c r="B28" s="68" t="s">
        <v>174</v>
      </c>
      <c r="C28" s="68"/>
      <c r="D28" s="68"/>
      <c r="E28" s="68"/>
      <c r="F28" s="261"/>
      <c r="G28" s="261"/>
      <c r="H28" s="261"/>
      <c r="I28" s="261"/>
      <c r="J28" s="261"/>
    </row>
    <row r="29" spans="1:21" s="22" customFormat="1" ht="15.75" customHeight="1">
      <c r="A29" s="265"/>
      <c r="B29" s="72" t="s">
        <v>98</v>
      </c>
      <c r="C29" s="72"/>
      <c r="D29" s="72"/>
      <c r="E29" s="72"/>
      <c r="F29" s="263"/>
      <c r="G29" s="263"/>
      <c r="H29" s="263"/>
      <c r="I29" s="263"/>
      <c r="J29" s="26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10" s="31" customFormat="1" ht="12.75">
      <c r="A30" s="264" t="s">
        <v>90</v>
      </c>
      <c r="B30" s="68" t="s">
        <v>91</v>
      </c>
      <c r="C30" s="68"/>
      <c r="D30" s="68"/>
      <c r="E30" s="68"/>
      <c r="F30" s="261"/>
      <c r="G30" s="261"/>
      <c r="H30" s="261"/>
      <c r="I30" s="261"/>
      <c r="J30" s="261"/>
    </row>
    <row r="31" spans="1:21" s="22" customFormat="1" ht="11.25" customHeight="1">
      <c r="A31" s="266"/>
      <c r="B31" s="71" t="s">
        <v>98</v>
      </c>
      <c r="C31" s="71"/>
      <c r="D31" s="71"/>
      <c r="E31" s="71"/>
      <c r="F31" s="272"/>
      <c r="G31" s="272"/>
      <c r="H31" s="272"/>
      <c r="I31" s="272"/>
      <c r="J31" s="27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10" s="31" customFormat="1" ht="25.5">
      <c r="A32" s="265"/>
      <c r="B32" s="87" t="s">
        <v>92</v>
      </c>
      <c r="C32" s="87"/>
      <c r="D32" s="87"/>
      <c r="E32" s="87"/>
      <c r="F32" s="88"/>
      <c r="G32" s="89" t="s">
        <v>53</v>
      </c>
      <c r="H32" s="89"/>
      <c r="I32" s="81" t="s">
        <v>53</v>
      </c>
      <c r="J32" s="81"/>
    </row>
    <row r="33" spans="1:10" s="31" customFormat="1" ht="12.75">
      <c r="A33" s="90"/>
      <c r="B33" s="84" t="s">
        <v>45</v>
      </c>
      <c r="C33" s="84"/>
      <c r="D33" s="84"/>
      <c r="E33" s="84"/>
      <c r="F33" s="85"/>
      <c r="G33" s="83"/>
      <c r="H33" s="83"/>
      <c r="I33" s="86"/>
      <c r="J33" s="86"/>
    </row>
    <row r="34" spans="1:10" s="31" customFormat="1" ht="13.5" customHeight="1">
      <c r="A34" s="267" t="s">
        <v>93</v>
      </c>
      <c r="B34" s="68" t="s">
        <v>123</v>
      </c>
      <c r="C34" s="68"/>
      <c r="D34" s="68"/>
      <c r="E34" s="68"/>
      <c r="F34" s="261"/>
      <c r="G34" s="261"/>
      <c r="H34" s="261"/>
      <c r="I34" s="261"/>
      <c r="J34" s="261"/>
    </row>
    <row r="35" spans="1:21" s="22" customFormat="1" ht="12.75" customHeight="1">
      <c r="A35" s="268"/>
      <c r="B35" s="71" t="s">
        <v>179</v>
      </c>
      <c r="C35" s="71"/>
      <c r="D35" s="71"/>
      <c r="E35" s="71"/>
      <c r="F35" s="262"/>
      <c r="G35" s="262"/>
      <c r="H35" s="262"/>
      <c r="I35" s="262"/>
      <c r="J35" s="2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22" customFormat="1" ht="12.75" customHeight="1">
      <c r="A36" s="268"/>
      <c r="B36" s="71" t="s">
        <v>60</v>
      </c>
      <c r="C36" s="71"/>
      <c r="D36" s="71"/>
      <c r="E36" s="71"/>
      <c r="F36" s="262"/>
      <c r="G36" s="262"/>
      <c r="H36" s="262"/>
      <c r="I36" s="262"/>
      <c r="J36" s="2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22" customFormat="1" ht="11.25" customHeight="1">
      <c r="A37" s="268"/>
      <c r="B37" s="71" t="s">
        <v>98</v>
      </c>
      <c r="C37" s="71"/>
      <c r="D37" s="71"/>
      <c r="E37" s="71"/>
      <c r="F37" s="262"/>
      <c r="G37" s="262"/>
      <c r="H37" s="262"/>
      <c r="I37" s="262"/>
      <c r="J37" s="2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22" customFormat="1" ht="13.5">
      <c r="A38" s="268"/>
      <c r="B38" s="71" t="s">
        <v>99</v>
      </c>
      <c r="C38" s="71"/>
      <c r="D38" s="71"/>
      <c r="E38" s="71"/>
      <c r="F38" s="262"/>
      <c r="G38" s="262"/>
      <c r="H38" s="262"/>
      <c r="I38" s="262"/>
      <c r="J38" s="2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22" customFormat="1" ht="27" customHeight="1">
      <c r="A39" s="268"/>
      <c r="B39" s="71" t="s">
        <v>100</v>
      </c>
      <c r="C39" s="71"/>
      <c r="D39" s="71"/>
      <c r="E39" s="71"/>
      <c r="F39" s="262"/>
      <c r="G39" s="262"/>
      <c r="H39" s="262"/>
      <c r="I39" s="262"/>
      <c r="J39" s="2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22" customFormat="1" ht="12.75" customHeight="1">
      <c r="A40" s="269"/>
      <c r="B40" s="72" t="s">
        <v>56</v>
      </c>
      <c r="C40" s="72"/>
      <c r="D40" s="72"/>
      <c r="E40" s="72"/>
      <c r="F40" s="263"/>
      <c r="G40" s="263"/>
      <c r="H40" s="263"/>
      <c r="I40" s="263"/>
      <c r="J40" s="26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10" s="31" customFormat="1" ht="12.75">
      <c r="A41" s="90"/>
      <c r="B41" s="84" t="s">
        <v>45</v>
      </c>
      <c r="C41" s="84"/>
      <c r="D41" s="84"/>
      <c r="E41" s="84"/>
      <c r="F41" s="85"/>
      <c r="G41" s="83"/>
      <c r="H41" s="83"/>
      <c r="I41" s="280"/>
      <c r="J41" s="280"/>
    </row>
    <row r="42" spans="1:10" s="31" customFormat="1" ht="13.5" customHeight="1">
      <c r="A42" s="67"/>
      <c r="B42" s="270" t="s">
        <v>178</v>
      </c>
      <c r="C42" s="271"/>
      <c r="D42" s="271"/>
      <c r="E42" s="271"/>
      <c r="F42" s="271"/>
      <c r="G42" s="271"/>
      <c r="H42" s="271"/>
      <c r="I42" s="271"/>
      <c r="J42" s="271"/>
    </row>
    <row r="43" spans="1:10" s="31" customFormat="1" ht="12.75">
      <c r="A43" s="267" t="s">
        <v>61</v>
      </c>
      <c r="B43" s="68" t="s">
        <v>94</v>
      </c>
      <c r="C43" s="68"/>
      <c r="D43" s="68"/>
      <c r="E43" s="68"/>
      <c r="F43" s="261"/>
      <c r="G43" s="261"/>
      <c r="H43" s="261"/>
      <c r="I43" s="261"/>
      <c r="J43" s="261"/>
    </row>
    <row r="44" spans="1:21" s="22" customFormat="1" ht="12.75" customHeight="1">
      <c r="A44" s="268"/>
      <c r="B44" s="71" t="s">
        <v>179</v>
      </c>
      <c r="C44" s="71"/>
      <c r="D44" s="71"/>
      <c r="E44" s="71"/>
      <c r="F44" s="262"/>
      <c r="G44" s="262"/>
      <c r="H44" s="262"/>
      <c r="I44" s="262"/>
      <c r="J44" s="2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22" customFormat="1" ht="12.75" customHeight="1">
      <c r="A45" s="268"/>
      <c r="B45" s="71" t="s">
        <v>60</v>
      </c>
      <c r="C45" s="71"/>
      <c r="D45" s="71"/>
      <c r="E45" s="71"/>
      <c r="F45" s="262"/>
      <c r="G45" s="262"/>
      <c r="H45" s="262"/>
      <c r="I45" s="262"/>
      <c r="J45" s="26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22" customFormat="1" ht="11.25" customHeight="1">
      <c r="A46" s="268"/>
      <c r="B46" s="71" t="s">
        <v>98</v>
      </c>
      <c r="C46" s="71"/>
      <c r="D46" s="71"/>
      <c r="E46" s="71"/>
      <c r="F46" s="262"/>
      <c r="G46" s="262"/>
      <c r="H46" s="262"/>
      <c r="I46" s="262"/>
      <c r="J46" s="26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22" customFormat="1" ht="13.5">
      <c r="A47" s="268"/>
      <c r="B47" s="71" t="s">
        <v>99</v>
      </c>
      <c r="C47" s="71"/>
      <c r="D47" s="71"/>
      <c r="E47" s="71"/>
      <c r="F47" s="262"/>
      <c r="G47" s="262"/>
      <c r="H47" s="262"/>
      <c r="I47" s="262"/>
      <c r="J47" s="26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22" customFormat="1" ht="27" customHeight="1">
      <c r="A48" s="268"/>
      <c r="B48" s="71" t="s">
        <v>100</v>
      </c>
      <c r="C48" s="71"/>
      <c r="D48" s="71"/>
      <c r="E48" s="71"/>
      <c r="F48" s="262"/>
      <c r="G48" s="262"/>
      <c r="H48" s="262"/>
      <c r="I48" s="262"/>
      <c r="J48" s="26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22" customFormat="1" ht="12.75" customHeight="1">
      <c r="A49" s="268"/>
      <c r="B49" s="71" t="s">
        <v>56</v>
      </c>
      <c r="C49" s="71"/>
      <c r="D49" s="71"/>
      <c r="E49" s="71"/>
      <c r="F49" s="272"/>
      <c r="G49" s="272"/>
      <c r="H49" s="272"/>
      <c r="I49" s="272"/>
      <c r="J49" s="27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10" s="31" customFormat="1" ht="25.5">
      <c r="A50" s="268"/>
      <c r="B50" s="91" t="s">
        <v>95</v>
      </c>
      <c r="C50" s="91"/>
      <c r="D50" s="91"/>
      <c r="E50" s="91"/>
      <c r="F50" s="92"/>
      <c r="G50" s="93" t="s">
        <v>53</v>
      </c>
      <c r="H50" s="93"/>
      <c r="I50" s="80" t="s">
        <v>53</v>
      </c>
      <c r="J50" s="80"/>
    </row>
    <row r="51" spans="1:10" s="31" customFormat="1" ht="25.5">
      <c r="A51" s="269"/>
      <c r="B51" s="87" t="s">
        <v>96</v>
      </c>
      <c r="C51" s="87"/>
      <c r="D51" s="87"/>
      <c r="E51" s="87"/>
      <c r="F51" s="88"/>
      <c r="G51" s="89" t="s">
        <v>53</v>
      </c>
      <c r="H51" s="89"/>
      <c r="I51" s="81" t="s">
        <v>53</v>
      </c>
      <c r="J51" s="81"/>
    </row>
    <row r="52" spans="1:10" s="31" customFormat="1" ht="12.75">
      <c r="A52" s="77"/>
      <c r="B52" s="78" t="s">
        <v>45</v>
      </c>
      <c r="C52" s="78"/>
      <c r="D52" s="78"/>
      <c r="E52" s="78"/>
      <c r="F52" s="79"/>
      <c r="G52" s="77"/>
      <c r="H52" s="77"/>
      <c r="I52" s="67"/>
      <c r="J52" s="67"/>
    </row>
    <row r="53" ht="5.25" customHeight="1"/>
    <row r="54" ht="3" customHeight="1"/>
  </sheetData>
  <sheetProtection/>
  <mergeCells count="52">
    <mergeCell ref="J43:J49"/>
    <mergeCell ref="I30:I31"/>
    <mergeCell ref="J30:J31"/>
    <mergeCell ref="F34:F40"/>
    <mergeCell ref="F43:F49"/>
    <mergeCell ref="G43:G49"/>
    <mergeCell ref="H43:H49"/>
    <mergeCell ref="I43:I49"/>
    <mergeCell ref="J28:J29"/>
    <mergeCell ref="G34:G40"/>
    <mergeCell ref="H34:H40"/>
    <mergeCell ref="I19:I25"/>
    <mergeCell ref="J19:J25"/>
    <mergeCell ref="G28:G29"/>
    <mergeCell ref="H28:H29"/>
    <mergeCell ref="I28:I29"/>
    <mergeCell ref="I1:J1"/>
    <mergeCell ref="I41:J41"/>
    <mergeCell ref="B11:J11"/>
    <mergeCell ref="A8:A9"/>
    <mergeCell ref="B8:B9"/>
    <mergeCell ref="F8:F9"/>
    <mergeCell ref="I8:I9"/>
    <mergeCell ref="I12:I18"/>
    <mergeCell ref="J12:J18"/>
    <mergeCell ref="G8:G9"/>
    <mergeCell ref="C8:E8"/>
    <mergeCell ref="J8:J9"/>
    <mergeCell ref="A3:L3"/>
    <mergeCell ref="C7:F7"/>
    <mergeCell ref="A5:E5"/>
    <mergeCell ref="H5:I5"/>
    <mergeCell ref="H8:H9"/>
    <mergeCell ref="H12:H18"/>
    <mergeCell ref="B42:J42"/>
    <mergeCell ref="F30:F31"/>
    <mergeCell ref="G30:G31"/>
    <mergeCell ref="H30:H31"/>
    <mergeCell ref="H19:H25"/>
    <mergeCell ref="F19:F25"/>
    <mergeCell ref="G19:G25"/>
    <mergeCell ref="I34:I40"/>
    <mergeCell ref="J34:J40"/>
    <mergeCell ref="F12:F18"/>
    <mergeCell ref="G12:G18"/>
    <mergeCell ref="A28:A29"/>
    <mergeCell ref="A30:A32"/>
    <mergeCell ref="F28:F29"/>
    <mergeCell ref="A43:A51"/>
    <mergeCell ref="A34:A40"/>
    <mergeCell ref="A12:A18"/>
    <mergeCell ref="A19:A25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2" r:id="rId1"/>
  <rowBreaks count="1" manualBreakCount="1">
    <brk id="2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2.625" style="1" customWidth="1"/>
    <col min="4" max="4" width="19.625" style="1" customWidth="1"/>
    <col min="5" max="6" width="17.875" style="1" customWidth="1"/>
    <col min="7" max="7" width="28.25390625" style="1" customWidth="1"/>
    <col min="8" max="16384" width="9.125" style="1" customWidth="1"/>
  </cols>
  <sheetData>
    <row r="1" s="2" customFormat="1" ht="15">
      <c r="G1" s="6" t="s">
        <v>238</v>
      </c>
    </row>
    <row r="2" ht="14.25" customHeight="1"/>
    <row r="3" spans="1:7" ht="15.75">
      <c r="A3" s="195" t="s">
        <v>125</v>
      </c>
      <c r="B3" s="195"/>
      <c r="C3" s="195"/>
      <c r="D3" s="195"/>
      <c r="E3" s="195"/>
      <c r="F3" s="195"/>
      <c r="G3" s="195"/>
    </row>
    <row r="5" spans="1:7" s="3" customFormat="1" ht="35.25" customHeight="1">
      <c r="A5" s="197" t="s">
        <v>126</v>
      </c>
      <c r="B5" s="197" t="s">
        <v>51</v>
      </c>
      <c r="C5" s="197" t="s">
        <v>127</v>
      </c>
      <c r="D5" s="284" t="s">
        <v>188</v>
      </c>
      <c r="E5" s="285"/>
      <c r="F5" s="286"/>
      <c r="G5" s="197" t="s">
        <v>128</v>
      </c>
    </row>
    <row r="6" spans="1:7" s="3" customFormat="1" ht="16.5" customHeight="1">
      <c r="A6" s="283"/>
      <c r="B6" s="283"/>
      <c r="C6" s="283"/>
      <c r="D6" s="197" t="s">
        <v>129</v>
      </c>
      <c r="E6" s="287" t="s">
        <v>130</v>
      </c>
      <c r="F6" s="288"/>
      <c r="G6" s="283"/>
    </row>
    <row r="7" spans="1:7" s="3" customFormat="1" ht="31.5" customHeight="1">
      <c r="A7" s="198"/>
      <c r="B7" s="198"/>
      <c r="C7" s="198"/>
      <c r="D7" s="198"/>
      <c r="E7" s="7" t="s">
        <v>131</v>
      </c>
      <c r="F7" s="7" t="s">
        <v>132</v>
      </c>
      <c r="G7" s="198"/>
    </row>
    <row r="8" spans="1:7" s="2" customFormat="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s="3" customFormat="1" ht="15">
      <c r="A9" s="5"/>
      <c r="B9" s="35" t="s">
        <v>46</v>
      </c>
      <c r="C9" s="36"/>
      <c r="D9" s="36"/>
      <c r="E9" s="36"/>
      <c r="F9" s="36"/>
      <c r="G9" s="37"/>
    </row>
    <row r="10" spans="1:7" s="3" customFormat="1" ht="30">
      <c r="A10" s="5">
        <v>1</v>
      </c>
      <c r="B10" s="4" t="s">
        <v>133</v>
      </c>
      <c r="C10" s="38"/>
      <c r="D10" s="39"/>
      <c r="E10" s="39"/>
      <c r="F10" s="39"/>
      <c r="G10" s="37"/>
    </row>
    <row r="11" spans="1:7" s="3" customFormat="1" ht="15">
      <c r="A11" s="5" t="s">
        <v>45</v>
      </c>
      <c r="B11" s="11" t="s">
        <v>45</v>
      </c>
      <c r="C11" s="38"/>
      <c r="D11" s="39"/>
      <c r="E11" s="39"/>
      <c r="F11" s="39"/>
      <c r="G11" s="37"/>
    </row>
    <row r="12" spans="1:7" s="3" customFormat="1" ht="15">
      <c r="A12" s="5"/>
      <c r="B12" s="35" t="s">
        <v>134</v>
      </c>
      <c r="C12" s="36"/>
      <c r="D12" s="36"/>
      <c r="E12" s="36"/>
      <c r="F12" s="36"/>
      <c r="G12" s="37"/>
    </row>
    <row r="13" spans="1:7" s="3" customFormat="1" ht="30">
      <c r="A13" s="5" t="s">
        <v>45</v>
      </c>
      <c r="B13" s="4" t="s">
        <v>133</v>
      </c>
      <c r="C13" s="38"/>
      <c r="D13" s="39"/>
      <c r="E13" s="39"/>
      <c r="F13" s="39"/>
      <c r="G13" s="37"/>
    </row>
    <row r="14" spans="1:7" s="3" customFormat="1" ht="15">
      <c r="A14" s="5" t="s">
        <v>45</v>
      </c>
      <c r="B14" s="11" t="s">
        <v>45</v>
      </c>
      <c r="C14" s="38"/>
      <c r="D14" s="39"/>
      <c r="E14" s="39"/>
      <c r="F14" s="39"/>
      <c r="G14" s="37"/>
    </row>
    <row r="15" ht="6" customHeight="1"/>
    <row r="16" s="12" customFormat="1" ht="14.25" customHeight="1">
      <c r="A16" s="34" t="s">
        <v>135</v>
      </c>
    </row>
  </sheetData>
  <sheetProtection/>
  <mergeCells count="8">
    <mergeCell ref="A3:G3"/>
    <mergeCell ref="A5:A7"/>
    <mergeCell ref="B5:B7"/>
    <mergeCell ref="C5:C7"/>
    <mergeCell ref="D5:F5"/>
    <mergeCell ref="G5:G7"/>
    <mergeCell ref="D6:D7"/>
    <mergeCell ref="E6:F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6.125" style="1" customWidth="1"/>
    <col min="2" max="2" width="32.00390625" style="1" customWidth="1"/>
    <col min="3" max="3" width="14.75390625" style="1" customWidth="1"/>
    <col min="4" max="7" width="11.75390625" style="1" customWidth="1"/>
    <col min="8" max="8" width="9.625" style="1" customWidth="1"/>
    <col min="9" max="9" width="9.75390625" style="1" customWidth="1"/>
    <col min="10" max="10" width="18.125" style="1" customWidth="1"/>
    <col min="11" max="16384" width="9.125" style="1" customWidth="1"/>
  </cols>
  <sheetData>
    <row r="1" s="2" customFormat="1" ht="16.5" customHeight="1">
      <c r="J1" s="6" t="s">
        <v>115</v>
      </c>
    </row>
    <row r="2" s="2" customFormat="1" ht="18.75" customHeight="1"/>
    <row r="3" spans="1:10" ht="15.75">
      <c r="A3" s="195" t="s">
        <v>157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5.75">
      <c r="A4" s="195" t="s">
        <v>156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5.75">
      <c r="A5" s="195" t="s">
        <v>155</v>
      </c>
      <c r="B5" s="195"/>
      <c r="C5" s="195"/>
      <c r="D5" s="195"/>
      <c r="E5" s="195"/>
      <c r="F5" s="195"/>
      <c r="G5" s="195"/>
      <c r="H5" s="195"/>
      <c r="I5" s="195"/>
      <c r="J5" s="195"/>
    </row>
    <row r="6" s="2" customFormat="1" ht="15"/>
    <row r="7" spans="1:10" s="45" customFormat="1" ht="21.75" customHeight="1">
      <c r="A7" s="197" t="s">
        <v>126</v>
      </c>
      <c r="B7" s="197" t="s">
        <v>189</v>
      </c>
      <c r="C7" s="197" t="s">
        <v>154</v>
      </c>
      <c r="D7" s="284" t="s">
        <v>153</v>
      </c>
      <c r="E7" s="286"/>
      <c r="F7" s="284" t="s">
        <v>152</v>
      </c>
      <c r="G7" s="286"/>
      <c r="H7" s="284" t="s">
        <v>151</v>
      </c>
      <c r="I7" s="286"/>
      <c r="J7" s="197" t="s">
        <v>150</v>
      </c>
    </row>
    <row r="8" spans="1:10" s="45" customFormat="1" ht="41.25" customHeight="1">
      <c r="A8" s="198"/>
      <c r="B8" s="198"/>
      <c r="C8" s="198"/>
      <c r="D8" s="7" t="s">
        <v>149</v>
      </c>
      <c r="E8" s="7" t="s">
        <v>148</v>
      </c>
      <c r="F8" s="7" t="s">
        <v>149</v>
      </c>
      <c r="G8" s="7" t="s">
        <v>148</v>
      </c>
      <c r="H8" s="7" t="s">
        <v>146</v>
      </c>
      <c r="I8" s="7" t="s">
        <v>145</v>
      </c>
      <c r="J8" s="198"/>
    </row>
    <row r="9" spans="1:10" s="2" customFormat="1" ht="17.25" customHeight="1">
      <c r="A9" s="10">
        <v>1</v>
      </c>
      <c r="B9" s="10">
        <v>2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  <c r="I9" s="10">
        <v>10</v>
      </c>
      <c r="J9" s="10">
        <v>11</v>
      </c>
    </row>
    <row r="10" spans="1:10" s="3" customFormat="1" ht="17.25" customHeight="1">
      <c r="A10" s="287" t="s">
        <v>144</v>
      </c>
      <c r="B10" s="289"/>
      <c r="C10" s="289"/>
      <c r="D10" s="289"/>
      <c r="E10" s="289"/>
      <c r="F10" s="289"/>
      <c r="G10" s="289"/>
      <c r="H10" s="289"/>
      <c r="I10" s="289"/>
      <c r="J10" s="288"/>
    </row>
    <row r="11" spans="1:10" s="3" customFormat="1" ht="15">
      <c r="A11" s="8" t="s">
        <v>61</v>
      </c>
      <c r="B11" s="4" t="s">
        <v>55</v>
      </c>
      <c r="C11" s="4"/>
      <c r="D11" s="8"/>
      <c r="E11" s="8"/>
      <c r="F11" s="8"/>
      <c r="G11" s="8"/>
      <c r="H11" s="5"/>
      <c r="I11" s="5"/>
      <c r="J11" s="4"/>
    </row>
    <row r="12" spans="1:10" s="3" customFormat="1" ht="15">
      <c r="A12" s="8" t="s">
        <v>86</v>
      </c>
      <c r="B12" s="4" t="s">
        <v>87</v>
      </c>
      <c r="C12" s="4"/>
      <c r="D12" s="8"/>
      <c r="E12" s="8"/>
      <c r="F12" s="8"/>
      <c r="G12" s="8"/>
      <c r="H12" s="5"/>
      <c r="I12" s="5"/>
      <c r="J12" s="4"/>
    </row>
    <row r="13" spans="1:10" s="3" customFormat="1" ht="15">
      <c r="A13" s="8"/>
      <c r="B13" s="4" t="s">
        <v>137</v>
      </c>
      <c r="C13" s="4"/>
      <c r="D13" s="8" t="s">
        <v>53</v>
      </c>
      <c r="E13" s="8"/>
      <c r="F13" s="8" t="s">
        <v>53</v>
      </c>
      <c r="G13" s="8"/>
      <c r="H13" s="5" t="s">
        <v>53</v>
      </c>
      <c r="I13" s="5" t="s">
        <v>53</v>
      </c>
      <c r="J13" s="4"/>
    </row>
    <row r="14" spans="1:10" s="3" customFormat="1" ht="15">
      <c r="A14" s="8"/>
      <c r="B14" s="4" t="s">
        <v>137</v>
      </c>
      <c r="C14" s="4"/>
      <c r="D14" s="8" t="s">
        <v>53</v>
      </c>
      <c r="E14" s="8"/>
      <c r="F14" s="8" t="s">
        <v>53</v>
      </c>
      <c r="G14" s="8"/>
      <c r="H14" s="5" t="s">
        <v>53</v>
      </c>
      <c r="I14" s="5" t="s">
        <v>53</v>
      </c>
      <c r="J14" s="4"/>
    </row>
    <row r="15" spans="1:10" s="3" customFormat="1" ht="15">
      <c r="A15" s="8"/>
      <c r="B15" s="4" t="s">
        <v>45</v>
      </c>
      <c r="C15" s="4"/>
      <c r="D15" s="8"/>
      <c r="E15" s="8"/>
      <c r="F15" s="8"/>
      <c r="G15" s="8"/>
      <c r="H15" s="5"/>
      <c r="I15" s="5"/>
      <c r="J15" s="4"/>
    </row>
    <row r="16" spans="1:10" s="3" customFormat="1" ht="15">
      <c r="A16" s="8"/>
      <c r="B16" s="4" t="s">
        <v>88</v>
      </c>
      <c r="C16" s="4"/>
      <c r="D16" s="8"/>
      <c r="E16" s="8"/>
      <c r="F16" s="8"/>
      <c r="G16" s="8"/>
      <c r="H16" s="5"/>
      <c r="I16" s="5"/>
      <c r="J16" s="4"/>
    </row>
    <row r="17" spans="1:10" s="3" customFormat="1" ht="15">
      <c r="A17" s="8" t="s">
        <v>63</v>
      </c>
      <c r="B17" s="4" t="s">
        <v>73</v>
      </c>
      <c r="C17" s="4"/>
      <c r="D17" s="8"/>
      <c r="E17" s="8"/>
      <c r="F17" s="8"/>
      <c r="G17" s="8"/>
      <c r="H17" s="5"/>
      <c r="I17" s="5"/>
      <c r="J17" s="4"/>
    </row>
    <row r="18" spans="1:10" s="3" customFormat="1" ht="15">
      <c r="A18" s="8" t="s">
        <v>90</v>
      </c>
      <c r="B18" s="4" t="s">
        <v>91</v>
      </c>
      <c r="C18" s="4"/>
      <c r="D18" s="8"/>
      <c r="E18" s="8"/>
      <c r="F18" s="8"/>
      <c r="G18" s="8"/>
      <c r="H18" s="5"/>
      <c r="I18" s="5"/>
      <c r="J18" s="4"/>
    </row>
    <row r="19" spans="1:10" s="3" customFormat="1" ht="30">
      <c r="A19" s="8"/>
      <c r="B19" s="4" t="s">
        <v>143</v>
      </c>
      <c r="C19" s="4"/>
      <c r="D19" s="8" t="s">
        <v>53</v>
      </c>
      <c r="E19" s="8"/>
      <c r="F19" s="8" t="s">
        <v>53</v>
      </c>
      <c r="G19" s="8"/>
      <c r="H19" s="5" t="s">
        <v>53</v>
      </c>
      <c r="I19" s="5" t="s">
        <v>53</v>
      </c>
      <c r="J19" s="4"/>
    </row>
    <row r="20" spans="1:10" s="3" customFormat="1" ht="30">
      <c r="A20" s="8"/>
      <c r="B20" s="4" t="s">
        <v>142</v>
      </c>
      <c r="C20" s="4"/>
      <c r="D20" s="8" t="s">
        <v>53</v>
      </c>
      <c r="E20" s="8"/>
      <c r="F20" s="8" t="s">
        <v>53</v>
      </c>
      <c r="G20" s="8"/>
      <c r="H20" s="5" t="s">
        <v>53</v>
      </c>
      <c r="I20" s="5" t="s">
        <v>53</v>
      </c>
      <c r="J20" s="4"/>
    </row>
    <row r="21" spans="1:10" s="3" customFormat="1" ht="15">
      <c r="A21" s="8"/>
      <c r="B21" s="4" t="s">
        <v>45</v>
      </c>
      <c r="C21" s="4"/>
      <c r="D21" s="8"/>
      <c r="E21" s="8"/>
      <c r="F21" s="8"/>
      <c r="G21" s="8"/>
      <c r="H21" s="5"/>
      <c r="I21" s="5"/>
      <c r="J21" s="4"/>
    </row>
    <row r="22" spans="1:10" s="3" customFormat="1" ht="15">
      <c r="A22" s="8" t="s">
        <v>65</v>
      </c>
      <c r="B22" s="4" t="s">
        <v>91</v>
      </c>
      <c r="C22" s="4"/>
      <c r="D22" s="8"/>
      <c r="E22" s="8"/>
      <c r="F22" s="8"/>
      <c r="G22" s="8"/>
      <c r="H22" s="5"/>
      <c r="I22" s="5"/>
      <c r="J22" s="4"/>
    </row>
    <row r="23" spans="1:10" s="3" customFormat="1" ht="15">
      <c r="A23" s="8" t="s">
        <v>45</v>
      </c>
      <c r="B23" s="4" t="s">
        <v>45</v>
      </c>
      <c r="C23" s="4"/>
      <c r="D23" s="8"/>
      <c r="E23" s="8"/>
      <c r="F23" s="8"/>
      <c r="G23" s="8"/>
      <c r="H23" s="5"/>
      <c r="I23" s="5"/>
      <c r="J23" s="4"/>
    </row>
    <row r="24" spans="1:10" s="3" customFormat="1" ht="15">
      <c r="A24" s="8" t="s">
        <v>138</v>
      </c>
      <c r="B24" s="4" t="s">
        <v>141</v>
      </c>
      <c r="C24" s="4"/>
      <c r="D24" s="8"/>
      <c r="E24" s="8"/>
      <c r="F24" s="8"/>
      <c r="G24" s="8"/>
      <c r="H24" s="5"/>
      <c r="I24" s="5"/>
      <c r="J24" s="4"/>
    </row>
    <row r="25" spans="1:10" s="3" customFormat="1" ht="15">
      <c r="A25" s="8"/>
      <c r="B25" s="4" t="s">
        <v>140</v>
      </c>
      <c r="C25" s="4"/>
      <c r="D25" s="8"/>
      <c r="E25" s="8"/>
      <c r="F25" s="8"/>
      <c r="G25" s="8"/>
      <c r="H25" s="5"/>
      <c r="I25" s="5"/>
      <c r="J25" s="4"/>
    </row>
    <row r="26" spans="1:10" s="3" customFormat="1" ht="15">
      <c r="A26" s="8"/>
      <c r="B26" s="4" t="s">
        <v>139</v>
      </c>
      <c r="C26" s="4"/>
      <c r="D26" s="8"/>
      <c r="E26" s="8"/>
      <c r="F26" s="8"/>
      <c r="G26" s="8"/>
      <c r="H26" s="5"/>
      <c r="I26" s="5"/>
      <c r="J26" s="4"/>
    </row>
    <row r="27" spans="1:10" s="3" customFormat="1" ht="15">
      <c r="A27" s="44"/>
      <c r="B27" s="40" t="s">
        <v>45</v>
      </c>
      <c r="C27" s="41"/>
      <c r="D27" s="43"/>
      <c r="E27" s="43"/>
      <c r="F27" s="43"/>
      <c r="G27" s="43"/>
      <c r="H27" s="27"/>
      <c r="I27" s="27"/>
      <c r="J27" s="42"/>
    </row>
    <row r="28" ht="6" customHeight="1"/>
    <row r="29" s="12" customFormat="1" ht="14.25" customHeight="1">
      <c r="A29" s="34" t="s">
        <v>136</v>
      </c>
    </row>
  </sheetData>
  <sheetProtection/>
  <mergeCells count="11">
    <mergeCell ref="A4:J4"/>
    <mergeCell ref="A7:A8"/>
    <mergeCell ref="B7:B8"/>
    <mergeCell ref="C7:C8"/>
    <mergeCell ref="D7:E7"/>
    <mergeCell ref="A10:J10"/>
    <mergeCell ref="A3:J3"/>
    <mergeCell ref="F7:G7"/>
    <mergeCell ref="H7:I7"/>
    <mergeCell ref="J7:J8"/>
    <mergeCell ref="A5:J5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Ratimir</cp:lastModifiedBy>
  <cp:lastPrinted>2022-11-02T03:04:13Z</cp:lastPrinted>
  <dcterms:created xsi:type="dcterms:W3CDTF">2011-03-10T10:26:24Z</dcterms:created>
  <dcterms:modified xsi:type="dcterms:W3CDTF">2022-11-06T22:42:46Z</dcterms:modified>
  <cp:category/>
  <cp:version/>
  <cp:contentType/>
  <cp:contentStatus/>
</cp:coreProperties>
</file>